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 firstSheet="5" activeTab="15"/>
  </bookViews>
  <sheets>
    <sheet name="Влад 21" sheetId="1" r:id="rId1"/>
    <sheet name="Влад 31" sheetId="2" r:id="rId2"/>
    <sheet name="КМарк 37" sheetId="3" r:id="rId3"/>
    <sheet name="Аксак 17" sheetId="4" r:id="rId4"/>
    <sheet name="Агиб 9" sheetId="5" r:id="rId5"/>
    <sheet name="Агиб 11" sheetId="6" r:id="rId6"/>
    <sheet name="Агиб 42А" sheetId="7" r:id="rId7"/>
    <sheet name="Маяков 20" sheetId="9" r:id="rId8"/>
    <sheet name="Самарс 192" sheetId="10" r:id="rId9"/>
    <sheet name="Самар 199" sheetId="11" r:id="rId10"/>
    <sheet name="Самар 201А" sheetId="12" r:id="rId11"/>
    <sheet name="Самар 270" sheetId="13" r:id="rId12"/>
    <sheet name="Красноар 143" sheetId="14" r:id="rId13"/>
    <sheet name="Колх.пер. 3" sheetId="15" r:id="rId14"/>
    <sheet name="Черноре 27А" sheetId="16" r:id="rId15"/>
    <sheet name="Спортивная 14" sheetId="18" r:id="rId16"/>
  </sheets>
  <definedNames>
    <definedName name="_xlnm.Print_Area" localSheetId="4">'Агиб 9'!$A$1:$G$28</definedName>
    <definedName name="_xlnm.Print_Area" localSheetId="1">'Влад 31'!$A$1:$G$28</definedName>
    <definedName name="_xlnm.Print_Area" localSheetId="2">'КМарк 37'!$A$1:$G$27</definedName>
    <definedName name="_xlnm.Print_Area" localSheetId="13">'Колх.пер. 3'!$A$1:$G$26</definedName>
    <definedName name="_xlnm.Print_Area" localSheetId="12">'Красноар 143'!$A$1:$G$27</definedName>
    <definedName name="_xlnm.Print_Area" localSheetId="14">'Черноре 27А'!$A$1:$G$29</definedName>
  </definedNames>
  <calcPr calcId="191029"/>
</workbook>
</file>

<file path=xl/calcChain.xml><?xml version="1.0" encoding="utf-8"?>
<calcChain xmlns="http://schemas.openxmlformats.org/spreadsheetml/2006/main">
  <c r="E15" i="16"/>
  <c r="E12" i="4"/>
  <c r="E12" i="13"/>
  <c r="E11" i="6"/>
  <c r="E14" i="2"/>
  <c r="E14" i="1"/>
  <c r="D19" i="18"/>
  <c r="E13"/>
  <c r="E14"/>
  <c r="G5"/>
  <c r="G5" i="11"/>
  <c r="E15" i="2"/>
  <c r="G5" i="16"/>
  <c r="G5" i="15"/>
  <c r="E13" i="7"/>
  <c r="E14"/>
  <c r="E12" i="3"/>
  <c r="E13"/>
  <c r="G5" i="14"/>
  <c r="G5" i="5"/>
  <c r="G5" i="1"/>
  <c r="D21" i="16"/>
  <c r="E16"/>
  <c r="D19" i="15"/>
  <c r="E13"/>
  <c r="E14"/>
  <c r="G5" i="13"/>
  <c r="G5" i="7"/>
  <c r="G5" i="4"/>
  <c r="G5" i="3"/>
  <c r="G5" i="2"/>
  <c r="G5" i="6"/>
  <c r="G5" i="9"/>
  <c r="G5" i="10"/>
  <c r="G5" i="12"/>
  <c r="E15" i="1"/>
  <c r="D19" i="14"/>
  <c r="E13"/>
  <c r="E14"/>
  <c r="D18" i="13"/>
  <c r="E13"/>
  <c r="D19" i="12"/>
  <c r="E13"/>
  <c r="E14"/>
  <c r="D19" i="11"/>
  <c r="E13"/>
  <c r="E14"/>
  <c r="D19" i="10"/>
  <c r="E13"/>
  <c r="E14"/>
  <c r="D19" i="9"/>
  <c r="E13"/>
  <c r="E14"/>
  <c r="D19" i="7"/>
  <c r="D17" i="6"/>
  <c r="E12"/>
  <c r="D19" i="5"/>
  <c r="E13"/>
  <c r="E14"/>
  <c r="D19" i="4"/>
  <c r="E13"/>
  <c r="E14"/>
  <c r="D18" i="3"/>
  <c r="D20" i="2"/>
  <c r="D20" i="1"/>
</calcChain>
</file>

<file path=xl/sharedStrings.xml><?xml version="1.0" encoding="utf-8"?>
<sst xmlns="http://schemas.openxmlformats.org/spreadsheetml/2006/main" count="438" uniqueCount="68">
  <si>
    <t xml:space="preserve"> </t>
  </si>
  <si>
    <t>Остаток + / Перерасход - средств  на начало периода</t>
  </si>
  <si>
    <t xml:space="preserve">Итого начислено </t>
  </si>
  <si>
    <t>Оплачено собственниками</t>
  </si>
  <si>
    <t>Дополнительно поступившие средства</t>
  </si>
  <si>
    <t xml:space="preserve">Задолженность собственников на конец периода </t>
  </si>
  <si>
    <t>Вид работ</t>
  </si>
  <si>
    <t>Сумма за выполненные работы</t>
  </si>
  <si>
    <t>Итого израсходовано</t>
  </si>
  <si>
    <t>Плановая сумма средств по текущему ремонту на 2020 год</t>
  </si>
  <si>
    <t>Площадь, кв.м.</t>
  </si>
  <si>
    <t>Плановая сумма платежей в 2021 году                                           (с учетом резерва на аварийные работы)</t>
  </si>
  <si>
    <t>Сумма с учетом остатка на 01.01.2021</t>
  </si>
  <si>
    <t>ул. Владимирская д. 21</t>
  </si>
  <si>
    <t>ул. Владимирская д. 31</t>
  </si>
  <si>
    <t>пр. Карла Маркса д. 37</t>
  </si>
  <si>
    <t>ул. Г.С.Аксакова д. 17</t>
  </si>
  <si>
    <t>ул. Агибалова д. 9</t>
  </si>
  <si>
    <t>ул. Агибалова д. 11</t>
  </si>
  <si>
    <t>ул. Агибалова д. 42А</t>
  </si>
  <si>
    <t>ул. Маяковского д. 20</t>
  </si>
  <si>
    <t>ул. Самарская д. 192</t>
  </si>
  <si>
    <t>ул. Самарская д. 199</t>
  </si>
  <si>
    <t>ул. Самарская д. 201А</t>
  </si>
  <si>
    <t>ул. Самарская д. 270</t>
  </si>
  <si>
    <t xml:space="preserve"> Генеральный директор </t>
  </si>
  <si>
    <t>ООО "Мастер Ком"</t>
  </si>
  <si>
    <t>А.Н.Мячин</t>
  </si>
  <si>
    <t>Задоложенность собственников на начало периода</t>
  </si>
  <si>
    <t>ул. Красноармейская д. 143</t>
  </si>
  <si>
    <t xml:space="preserve">Задолженность собственников на начало периода </t>
  </si>
  <si>
    <t>Колхозный пер. д. 3</t>
  </si>
  <si>
    <t>Чернореченская. д. 27А</t>
  </si>
  <si>
    <t>ремонт центрального отопления</t>
  </si>
  <si>
    <t>ул. Спортивная д. 14</t>
  </si>
  <si>
    <t>Отчет по текущему ремонту с 01.01.2025 по 31.12.2025 гг.</t>
  </si>
  <si>
    <t>Израсходовано на текущий ремонт в 2025 году</t>
  </si>
  <si>
    <t>Остаток + / перерасход - средств по текущему ремонту на 01.01.2026:</t>
  </si>
  <si>
    <t>ремонт  центрального отопления</t>
  </si>
  <si>
    <t>замена стояка хвс, гвс, кнс</t>
  </si>
  <si>
    <t>ремонт розлива хвс</t>
  </si>
  <si>
    <t>ремонт крыльца под. 1</t>
  </si>
  <si>
    <t>замена стояков центрального отопления в кв 1,5,9,13,17,21,25,29,33,37,41</t>
  </si>
  <si>
    <t>замена стояков центрального отопления в кв 4,8,12,16</t>
  </si>
  <si>
    <t>замена холодного водоснабжения</t>
  </si>
  <si>
    <t>ремонт центрального отопления в подъезде</t>
  </si>
  <si>
    <t>ремонт холодного водоснабжения под. 2</t>
  </si>
  <si>
    <t>ремонт ротора электродвигателя лебедки лифта под. 2</t>
  </si>
  <si>
    <t>Замена окон на ПВХ под. 1,2</t>
  </si>
  <si>
    <t>поверка ОДПУ</t>
  </si>
  <si>
    <t>ремонт вентканала кв 1</t>
  </si>
  <si>
    <t>изготовление и установка зонтов над вк (5 шт)</t>
  </si>
  <si>
    <t>замена стояков цо в кв 1,3,4,6,16,19</t>
  </si>
  <si>
    <t>ремонт входа в подвал</t>
  </si>
  <si>
    <t>ремонт хвс</t>
  </si>
  <si>
    <t>Отчет по текущему ремонту с 01.01.2025 по 31.12.2025гг.</t>
  </si>
  <si>
    <t>Ремонт козырька подъезда</t>
  </si>
  <si>
    <t>эелектромонтажные работы</t>
  </si>
  <si>
    <t>ремонтные работы МОП</t>
  </si>
  <si>
    <t>поверка тепловычислителя</t>
  </si>
  <si>
    <t>ремонт борова</t>
  </si>
  <si>
    <t>очистка теплообменника</t>
  </si>
  <si>
    <t>ремонт дымовой трубы по стояку кв 39</t>
  </si>
  <si>
    <t>частичный ремонт кровли</t>
  </si>
  <si>
    <t xml:space="preserve">ремонт розлива цо </t>
  </si>
  <si>
    <t>ремонт входных  групп под 1-3</t>
  </si>
  <si>
    <t>ремонт фурнитуры окон</t>
  </si>
  <si>
    <t>ремонт кровли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</si>
</sst>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9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72"/>
      <name val="Times New Roman"/>
      <family val="1"/>
      <charset val="204"/>
    </font>
    <font>
      <b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/>
    <xf numFmtId="0" fontId="2" fillId="2" borderId="0" xfId="0" applyNumberFormat="1" applyFont="1" applyFill="1" applyBorder="1" applyAlignment="1"/>
    <xf numFmtId="0" fontId="1" fillId="2" borderId="0" xfId="0" applyNumberFormat="1" applyFont="1" applyFill="1" applyBorder="1" applyAlignment="1" applyProtection="1">
      <alignment horizontal="center" vertical="top" wrapText="1"/>
    </xf>
    <xf numFmtId="0" fontId="1" fillId="2" borderId="0" xfId="0" applyNumberFormat="1" applyFont="1" applyFill="1" applyBorder="1" applyAlignment="1" applyProtection="1">
      <alignment horizontal="left" vertical="top" wrapText="1"/>
      <protection locked="0"/>
    </xf>
    <xf numFmtId="0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/>
    <xf numFmtId="4" fontId="4" fillId="2" borderId="0" xfId="0" applyNumberFormat="1" applyFont="1" applyFill="1" applyBorder="1" applyAlignment="1"/>
    <xf numFmtId="164" fontId="5" fillId="2" borderId="0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10" fontId="1" fillId="2" borderId="0" xfId="0" applyNumberFormat="1" applyFont="1" applyFill="1" applyBorder="1" applyAlignment="1"/>
    <xf numFmtId="0" fontId="1" fillId="2" borderId="0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/>
    <xf numFmtId="0" fontId="1" fillId="2" borderId="3" xfId="0" applyNumberFormat="1" applyFont="1" applyFill="1" applyBorder="1" applyAlignment="1" applyProtection="1">
      <alignment horizontal="center" vertical="center" wrapText="1"/>
    </xf>
    <xf numFmtId="4" fontId="1" fillId="2" borderId="5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/>
    <xf numFmtId="0" fontId="8" fillId="2" borderId="0" xfId="0" applyFont="1" applyFill="1" applyBorder="1"/>
    <xf numFmtId="4" fontId="2" fillId="2" borderId="0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left"/>
    </xf>
    <xf numFmtId="0" fontId="1" fillId="2" borderId="22" xfId="0" applyNumberFormat="1" applyFont="1" applyFill="1" applyBorder="1" applyAlignment="1">
      <alignment horizontal="center" wrapText="1"/>
    </xf>
    <xf numFmtId="0" fontId="1" fillId="2" borderId="23" xfId="0" applyNumberFormat="1" applyFont="1" applyFill="1" applyBorder="1" applyAlignment="1">
      <alignment horizontal="center" wrapText="1"/>
    </xf>
    <xf numFmtId="0" fontId="1" fillId="2" borderId="24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center"/>
    </xf>
    <xf numFmtId="4" fontId="1" fillId="2" borderId="23" xfId="0" applyNumberFormat="1" applyFont="1" applyFill="1" applyBorder="1" applyAlignment="1">
      <alignment horizontal="center"/>
    </xf>
    <xf numFmtId="4" fontId="1" fillId="2" borderId="26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 applyProtection="1">
      <alignment horizontal="center" vertical="top" wrapText="1"/>
    </xf>
    <xf numFmtId="0" fontId="1" fillId="2" borderId="15" xfId="0" applyNumberFormat="1" applyFont="1" applyFill="1" applyBorder="1" applyAlignment="1" applyProtection="1">
      <alignment horizontal="center" vertical="top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4" fontId="1" fillId="2" borderId="2" xfId="0" applyNumberFormat="1" applyFont="1" applyFill="1" applyBorder="1" applyAlignment="1" applyProtection="1">
      <alignment horizontal="center" vertical="center" wrapText="1"/>
    </xf>
    <xf numFmtId="4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top" wrapText="1"/>
    </xf>
    <xf numFmtId="0" fontId="1" fillId="2" borderId="14" xfId="0" applyNumberFormat="1" applyFont="1" applyFill="1" applyBorder="1" applyAlignment="1" applyProtection="1">
      <alignment horizontal="center" vertical="top" wrapText="1"/>
    </xf>
    <xf numFmtId="0" fontId="1" fillId="2" borderId="16" xfId="0" applyNumberFormat="1" applyFont="1" applyFill="1" applyBorder="1" applyAlignment="1" applyProtection="1">
      <alignment horizontal="center" vertical="top" wrapText="1"/>
    </xf>
    <xf numFmtId="0" fontId="1" fillId="2" borderId="17" xfId="0" applyNumberFormat="1" applyFont="1" applyFill="1" applyBorder="1" applyAlignment="1" applyProtection="1">
      <alignment horizontal="center" vertical="top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1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4" fontId="1" fillId="2" borderId="8" xfId="0" applyNumberFormat="1" applyFont="1" applyFill="1" applyBorder="1" applyAlignment="1" applyProtection="1">
      <alignment horizontal="center" vertical="center" wrapText="1"/>
    </xf>
    <xf numFmtId="4" fontId="1" fillId="2" borderId="9" xfId="0" applyNumberFormat="1" applyFont="1" applyFill="1" applyBorder="1" applyAlignment="1" applyProtection="1">
      <alignment horizontal="center" vertical="center" wrapText="1"/>
    </xf>
    <xf numFmtId="4" fontId="1" fillId="2" borderId="11" xfId="0" applyNumberFormat="1" applyFont="1" applyFill="1" applyBorder="1" applyAlignment="1" applyProtection="1">
      <alignment horizontal="center" vertical="center" wrapText="1"/>
    </xf>
    <xf numFmtId="4" fontId="1" fillId="2" borderId="7" xfId="0" applyNumberFormat="1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 applyProtection="1">
      <alignment horizontal="center" vertical="center" wrapText="1"/>
    </xf>
    <xf numFmtId="4" fontId="2" fillId="2" borderId="9" xfId="0" applyNumberFormat="1" applyFont="1" applyFill="1" applyBorder="1" applyAlignment="1" applyProtection="1">
      <alignment horizontal="center" vertical="center" wrapText="1"/>
    </xf>
    <xf numFmtId="4" fontId="2" fillId="2" borderId="13" xfId="0" applyNumberFormat="1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 applyProtection="1">
      <alignment horizontal="center" vertical="center" wrapText="1"/>
    </xf>
    <xf numFmtId="4" fontId="2" fillId="2" borderId="7" xfId="0" applyNumberFormat="1" applyFont="1" applyFill="1" applyBorder="1" applyAlignment="1" applyProtection="1">
      <alignment horizontal="center" vertical="center" wrapText="1"/>
    </xf>
    <xf numFmtId="4" fontId="2" fillId="2" borderId="10" xfId="0" applyNumberFormat="1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 applyProtection="1">
      <alignment horizontal="center" vertical="center" wrapText="1"/>
    </xf>
    <xf numFmtId="0" fontId="3" fillId="2" borderId="21" xfId="0" applyNumberFormat="1" applyFont="1" applyFill="1" applyBorder="1" applyAlignment="1" applyProtection="1">
      <alignment horizontal="center" vertical="center" wrapText="1"/>
    </xf>
    <xf numFmtId="0" fontId="3" fillId="2" borderId="20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</xf>
    <xf numFmtId="4" fontId="3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4" fontId="2" fillId="2" borderId="27" xfId="0" applyNumberFormat="1" applyFont="1" applyFill="1" applyBorder="1" applyAlignment="1" applyProtection="1">
      <alignment horizontal="center" vertical="center" wrapText="1"/>
    </xf>
    <xf numFmtId="4" fontId="3" fillId="2" borderId="10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zoomScaleNormal="100" workbookViewId="0">
      <selection sqref="A1:IV65536"/>
    </sheetView>
  </sheetViews>
  <sheetFormatPr defaultColWidth="29.28515625" defaultRowHeight="18.75"/>
  <cols>
    <col min="1" max="1" width="3.7109375" style="3" customWidth="1"/>
    <col min="2" max="2" width="27.7109375" style="3" customWidth="1"/>
    <col min="3" max="3" width="25.42578125" style="3" customWidth="1"/>
    <col min="4" max="4" width="17.85546875" style="3" customWidth="1"/>
    <col min="5" max="5" width="22.140625" style="3" customWidth="1"/>
    <col min="6" max="6" width="21.7109375" style="3" customWidth="1"/>
    <col min="7" max="7" width="24.5703125" style="3" customWidth="1"/>
    <col min="8" max="16384" width="29.28515625" style="3"/>
  </cols>
  <sheetData>
    <row r="1" spans="1:7">
      <c r="A1" s="2" t="s">
        <v>0</v>
      </c>
      <c r="B1" s="52" t="s">
        <v>13</v>
      </c>
      <c r="C1" s="52"/>
      <c r="D1" s="52"/>
      <c r="E1" s="52"/>
      <c r="F1" s="52"/>
      <c r="G1" s="52"/>
    </row>
    <row r="2" spans="1:7" ht="19.5" thickBot="1">
      <c r="A2" s="2"/>
      <c r="B2" s="4"/>
      <c r="C2" s="4"/>
      <c r="D2" s="4"/>
      <c r="E2" s="4"/>
      <c r="F2" s="4"/>
      <c r="G2" s="4"/>
    </row>
    <row r="3" spans="1:7" ht="19.5" thickBot="1">
      <c r="A3" s="5"/>
      <c r="B3" s="45" t="s">
        <v>35</v>
      </c>
      <c r="C3" s="53"/>
      <c r="D3" s="46"/>
      <c r="E3" s="46"/>
      <c r="F3" s="46"/>
      <c r="G3" s="47"/>
    </row>
    <row r="4" spans="1:7" s="12" customFormat="1" ht="75.75" thickBot="1">
      <c r="A4" s="6"/>
      <c r="B4" s="7" t="s">
        <v>1</v>
      </c>
      <c r="C4" s="37" t="s">
        <v>30</v>
      </c>
      <c r="D4" s="32" t="s">
        <v>2</v>
      </c>
      <c r="E4" s="10" t="s">
        <v>3</v>
      </c>
      <c r="F4" s="10" t="s">
        <v>4</v>
      </c>
      <c r="G4" s="23" t="s">
        <v>5</v>
      </c>
    </row>
    <row r="5" spans="1:7" s="12" customFormat="1" ht="19.5" thickBot="1">
      <c r="A5" s="6"/>
      <c r="B5" s="13">
        <v>514933.32</v>
      </c>
      <c r="C5" s="14">
        <v>160812.75</v>
      </c>
      <c r="D5" s="15">
        <v>828793.74</v>
      </c>
      <c r="E5" s="16">
        <v>838178.22</v>
      </c>
      <c r="F5" s="1">
        <v>16644.759999999998</v>
      </c>
      <c r="G5" s="30">
        <f>C5+D5-E5</f>
        <v>151428.27000000002</v>
      </c>
    </row>
    <row r="6" spans="1:7">
      <c r="A6" s="2"/>
      <c r="B6" s="2"/>
      <c r="C6" s="2"/>
      <c r="D6" s="18"/>
      <c r="E6" s="31"/>
      <c r="F6" s="20"/>
      <c r="G6" s="18"/>
    </row>
    <row r="7" spans="1:7" ht="19.5" thickBot="1">
      <c r="A7" s="2"/>
      <c r="B7" s="2"/>
      <c r="C7" s="2"/>
      <c r="D7" s="2"/>
      <c r="E7" s="2"/>
      <c r="F7" s="2"/>
      <c r="G7" s="2"/>
    </row>
    <row r="8" spans="1:7" ht="19.5" thickBot="1">
      <c r="A8" s="2"/>
      <c r="B8" s="54" t="s">
        <v>36</v>
      </c>
      <c r="C8" s="53"/>
      <c r="D8" s="53"/>
      <c r="E8" s="53"/>
      <c r="F8" s="53"/>
      <c r="G8" s="55"/>
    </row>
    <row r="9" spans="1:7">
      <c r="A9" s="2"/>
      <c r="B9" s="56" t="s">
        <v>6</v>
      </c>
      <c r="C9" s="57"/>
      <c r="D9" s="58"/>
      <c r="E9" s="59" t="s">
        <v>7</v>
      </c>
      <c r="F9" s="60"/>
      <c r="G9" s="61"/>
    </row>
    <row r="10" spans="1:7">
      <c r="A10" s="2"/>
      <c r="B10" s="72" t="s">
        <v>38</v>
      </c>
      <c r="C10" s="67"/>
      <c r="D10" s="73"/>
      <c r="E10" s="74">
        <v>15331.5</v>
      </c>
      <c r="F10" s="75"/>
      <c r="G10" s="76"/>
    </row>
    <row r="11" spans="1:7">
      <c r="A11" s="2"/>
      <c r="B11" s="72" t="s">
        <v>39</v>
      </c>
      <c r="C11" s="67"/>
      <c r="D11" s="73"/>
      <c r="E11" s="75">
        <v>104751.82</v>
      </c>
      <c r="F11" s="75"/>
      <c r="G11" s="75"/>
    </row>
    <row r="12" spans="1:7">
      <c r="A12" s="2"/>
      <c r="B12" s="66" t="s">
        <v>40</v>
      </c>
      <c r="C12" s="67"/>
      <c r="D12" s="67"/>
      <c r="E12" s="68">
        <v>471361.79</v>
      </c>
      <c r="F12" s="69"/>
      <c r="G12" s="70"/>
    </row>
    <row r="13" spans="1:7">
      <c r="A13" s="2"/>
      <c r="B13" s="66" t="s">
        <v>41</v>
      </c>
      <c r="C13" s="67"/>
      <c r="D13" s="71"/>
      <c r="E13" s="68">
        <v>109997.75999999999</v>
      </c>
      <c r="F13" s="69"/>
      <c r="G13" s="70"/>
    </row>
    <row r="14" spans="1:7">
      <c r="A14" s="2"/>
      <c r="B14" s="62" t="s">
        <v>8</v>
      </c>
      <c r="C14" s="63"/>
      <c r="D14" s="64"/>
      <c r="E14" s="65">
        <f>SUM(E10:G13)</f>
        <v>701442.87</v>
      </c>
      <c r="F14" s="65"/>
      <c r="G14" s="65"/>
    </row>
    <row r="15" spans="1:7" ht="40.5" customHeight="1" thickBot="1">
      <c r="A15" s="2"/>
      <c r="B15" s="39" t="s">
        <v>37</v>
      </c>
      <c r="C15" s="40"/>
      <c r="D15" s="41"/>
      <c r="E15" s="42">
        <f>B5+E5+F5-E14</f>
        <v>668313.43000000005</v>
      </c>
      <c r="F15" s="43"/>
      <c r="G15" s="44"/>
    </row>
    <row r="16" spans="1:7">
      <c r="A16" s="2"/>
      <c r="B16" s="2"/>
      <c r="C16" s="2"/>
      <c r="D16" s="2"/>
      <c r="E16" s="2"/>
      <c r="F16" s="18"/>
      <c r="G16" s="2"/>
    </row>
    <row r="17" spans="1:7">
      <c r="A17" s="2"/>
      <c r="B17" s="2"/>
      <c r="C17" s="2"/>
      <c r="D17" s="2"/>
      <c r="E17" s="2"/>
      <c r="F17" s="18"/>
      <c r="G17" s="2"/>
    </row>
    <row r="18" spans="1:7" ht="19.5" hidden="1" thickBot="1">
      <c r="A18" s="2"/>
      <c r="B18" s="45" t="s">
        <v>9</v>
      </c>
      <c r="C18" s="46"/>
      <c r="D18" s="46"/>
      <c r="E18" s="46"/>
      <c r="F18" s="46"/>
      <c r="G18" s="47"/>
    </row>
    <row r="19" spans="1:7" ht="57" hidden="1" thickBot="1">
      <c r="A19" s="2"/>
      <c r="B19" s="7" t="s">
        <v>10</v>
      </c>
      <c r="C19" s="7"/>
      <c r="D19" s="48" t="s">
        <v>11</v>
      </c>
      <c r="E19" s="49"/>
      <c r="F19" s="32"/>
      <c r="G19" s="23" t="s">
        <v>12</v>
      </c>
    </row>
    <row r="20" spans="1:7" ht="19.5" hidden="1" thickBot="1">
      <c r="A20" s="2"/>
      <c r="B20" s="33">
        <v>6477.1</v>
      </c>
      <c r="C20" s="33"/>
      <c r="D20" s="50">
        <f>B20*6.81*12</f>
        <v>529308.61199999996</v>
      </c>
      <c r="E20" s="51"/>
      <c r="F20" s="16"/>
      <c r="G20" s="26"/>
    </row>
    <row r="21" spans="1:7" hidden="1">
      <c r="A21" s="2"/>
      <c r="B21" s="2" t="s">
        <v>0</v>
      </c>
      <c r="C21" s="2"/>
      <c r="D21" s="2"/>
      <c r="E21" s="2"/>
      <c r="F21" s="34"/>
      <c r="G21" s="2"/>
    </row>
    <row r="22" spans="1:7">
      <c r="A22" s="2"/>
      <c r="B22" s="38" t="s">
        <v>25</v>
      </c>
      <c r="C22" s="38"/>
      <c r="D22" s="38"/>
      <c r="E22" s="28"/>
      <c r="F22" s="2"/>
      <c r="G22" s="29"/>
    </row>
    <row r="23" spans="1:7">
      <c r="A23" s="2"/>
      <c r="B23" s="38" t="s">
        <v>26</v>
      </c>
      <c r="C23" s="38"/>
      <c r="D23" s="38"/>
      <c r="E23" s="2"/>
      <c r="F23" s="2"/>
      <c r="G23" s="2" t="s">
        <v>27</v>
      </c>
    </row>
    <row r="25" spans="1:7">
      <c r="E25" s="3" t="s">
        <v>0</v>
      </c>
    </row>
    <row r="27" spans="1:7">
      <c r="E27" s="3" t="s">
        <v>0</v>
      </c>
    </row>
    <row r="28" spans="1:7">
      <c r="E28" s="3" t="s">
        <v>0</v>
      </c>
    </row>
    <row r="29" spans="1:7">
      <c r="G29" s="3" t="s">
        <v>0</v>
      </c>
    </row>
  </sheetData>
  <mergeCells count="22">
    <mergeCell ref="E13:G13"/>
    <mergeCell ref="B10:D10"/>
    <mergeCell ref="E10:G10"/>
    <mergeCell ref="B11:D11"/>
    <mergeCell ref="E11:G11"/>
    <mergeCell ref="B1:G1"/>
    <mergeCell ref="B3:G3"/>
    <mergeCell ref="B8:G8"/>
    <mergeCell ref="B9:D9"/>
    <mergeCell ref="E9:G9"/>
    <mergeCell ref="B14:D14"/>
    <mergeCell ref="E14:G14"/>
    <mergeCell ref="B12:D12"/>
    <mergeCell ref="E12:G12"/>
    <mergeCell ref="B13:D13"/>
    <mergeCell ref="B23:D23"/>
    <mergeCell ref="B15:D15"/>
    <mergeCell ref="E15:G15"/>
    <mergeCell ref="B18:G18"/>
    <mergeCell ref="D19:E19"/>
    <mergeCell ref="D20:E20"/>
    <mergeCell ref="B22:D22"/>
  </mergeCells>
  <phoneticPr fontId="7" type="noConversion"/>
  <pageMargins left="0" right="0" top="0" bottom="0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sqref="A1:IV65536"/>
    </sheetView>
  </sheetViews>
  <sheetFormatPr defaultColWidth="29.28515625" defaultRowHeight="18.75"/>
  <cols>
    <col min="1" max="1" width="2" style="3" customWidth="1"/>
    <col min="2" max="2" width="28.5703125" style="3" customWidth="1"/>
    <col min="3" max="3" width="26.42578125" style="3" customWidth="1"/>
    <col min="4" max="4" width="19" style="3" customWidth="1"/>
    <col min="5" max="5" width="22.42578125" style="3" customWidth="1"/>
    <col min="6" max="6" width="21.140625" style="3" customWidth="1"/>
    <col min="7" max="7" width="23.5703125" style="3" customWidth="1"/>
    <col min="8" max="16384" width="29.28515625" style="3"/>
  </cols>
  <sheetData>
    <row r="1" spans="1:7">
      <c r="A1" s="2" t="s">
        <v>0</v>
      </c>
      <c r="B1" s="52" t="s">
        <v>22</v>
      </c>
      <c r="C1" s="52"/>
      <c r="D1" s="52"/>
      <c r="E1" s="52"/>
      <c r="F1" s="52"/>
      <c r="G1" s="52"/>
    </row>
    <row r="2" spans="1:7" ht="19.5" thickBot="1">
      <c r="A2" s="2"/>
      <c r="B2" s="4"/>
      <c r="C2" s="4"/>
      <c r="D2" s="4"/>
      <c r="E2" s="4"/>
      <c r="F2" s="4"/>
      <c r="G2" s="4"/>
    </row>
    <row r="3" spans="1:7" ht="19.5" thickBot="1">
      <c r="A3" s="5"/>
      <c r="B3" s="45" t="s">
        <v>55</v>
      </c>
      <c r="C3" s="46"/>
      <c r="D3" s="46"/>
      <c r="E3" s="46"/>
      <c r="F3" s="46"/>
      <c r="G3" s="47"/>
    </row>
    <row r="4" spans="1:7" s="12" customFormat="1" ht="75.75" thickBot="1">
      <c r="A4" s="6"/>
      <c r="B4" s="7" t="s">
        <v>1</v>
      </c>
      <c r="C4" s="7" t="s">
        <v>28</v>
      </c>
      <c r="D4" s="9" t="s">
        <v>2</v>
      </c>
      <c r="E4" s="9" t="s">
        <v>3</v>
      </c>
      <c r="F4" s="10" t="s">
        <v>4</v>
      </c>
      <c r="G4" s="11" t="s">
        <v>5</v>
      </c>
    </row>
    <row r="5" spans="1:7" s="12" customFormat="1" ht="19.5" thickBot="1">
      <c r="A5" s="6"/>
      <c r="B5" s="13">
        <v>46975.17</v>
      </c>
      <c r="C5" s="14">
        <v>60687.88</v>
      </c>
      <c r="D5" s="15">
        <v>83106.240000000005</v>
      </c>
      <c r="E5" s="16">
        <v>128592.4</v>
      </c>
      <c r="F5" s="1">
        <v>0</v>
      </c>
      <c r="G5" s="17">
        <f>C5+D5-E5</f>
        <v>15201.720000000001</v>
      </c>
    </row>
    <row r="6" spans="1:7">
      <c r="A6" s="2"/>
      <c r="B6" s="2"/>
      <c r="C6" s="2"/>
      <c r="D6" s="18"/>
      <c r="E6" s="19"/>
      <c r="F6" s="20"/>
      <c r="G6" s="18"/>
    </row>
    <row r="7" spans="1:7" ht="19.5" thickBot="1">
      <c r="A7" s="2"/>
      <c r="B7" s="2"/>
      <c r="C7" s="2"/>
      <c r="D7" s="2"/>
      <c r="E7" s="2"/>
      <c r="F7" s="2"/>
      <c r="G7" s="2"/>
    </row>
    <row r="8" spans="1:7" ht="19.5" thickBot="1">
      <c r="A8" s="2"/>
      <c r="B8" s="54" t="s">
        <v>36</v>
      </c>
      <c r="C8" s="53"/>
      <c r="D8" s="53"/>
      <c r="E8" s="53"/>
      <c r="F8" s="53"/>
      <c r="G8" s="55"/>
    </row>
    <row r="9" spans="1:7">
      <c r="A9" s="2"/>
      <c r="B9" s="77" t="s">
        <v>6</v>
      </c>
      <c r="C9" s="78"/>
      <c r="D9" s="79"/>
      <c r="E9" s="80" t="s">
        <v>7</v>
      </c>
      <c r="F9" s="81"/>
      <c r="G9" s="82"/>
    </row>
    <row r="10" spans="1:7">
      <c r="A10" s="2"/>
      <c r="B10" s="72"/>
      <c r="C10" s="67"/>
      <c r="D10" s="73"/>
      <c r="E10" s="74"/>
      <c r="F10" s="75"/>
      <c r="G10" s="76"/>
    </row>
    <row r="11" spans="1:7">
      <c r="A11" s="2"/>
      <c r="B11" s="66"/>
      <c r="C11" s="67"/>
      <c r="D11" s="67"/>
      <c r="E11" s="75"/>
      <c r="F11" s="75"/>
      <c r="G11" s="75"/>
    </row>
    <row r="12" spans="1:7">
      <c r="A12" s="2"/>
      <c r="B12" s="66"/>
      <c r="C12" s="67"/>
      <c r="D12" s="67"/>
      <c r="E12" s="68"/>
      <c r="F12" s="69"/>
      <c r="G12" s="70"/>
    </row>
    <row r="13" spans="1:7">
      <c r="A13" s="2"/>
      <c r="B13" s="62" t="s">
        <v>8</v>
      </c>
      <c r="C13" s="63"/>
      <c r="D13" s="64"/>
      <c r="E13" s="87">
        <f>E10+E11+E12</f>
        <v>0</v>
      </c>
      <c r="F13" s="87"/>
      <c r="G13" s="87"/>
    </row>
    <row r="14" spans="1:7" ht="41.25" customHeight="1" thickBot="1">
      <c r="A14" s="2"/>
      <c r="B14" s="39" t="s">
        <v>37</v>
      </c>
      <c r="C14" s="40"/>
      <c r="D14" s="41"/>
      <c r="E14" s="42">
        <f>B5+E5+F5-E13</f>
        <v>175567.57</v>
      </c>
      <c r="F14" s="43"/>
      <c r="G14" s="44"/>
    </row>
    <row r="15" spans="1:7">
      <c r="A15" s="2"/>
      <c r="B15" s="2"/>
      <c r="C15" s="2"/>
      <c r="D15" s="2"/>
      <c r="E15" s="2"/>
      <c r="F15" s="2"/>
      <c r="G15" s="2"/>
    </row>
    <row r="16" spans="1:7">
      <c r="A16" s="2"/>
      <c r="B16" s="2"/>
      <c r="C16" s="2"/>
      <c r="D16" s="2"/>
      <c r="E16" s="2"/>
      <c r="F16" s="2"/>
      <c r="G16" s="2"/>
    </row>
    <row r="17" spans="1:7" ht="19.5" hidden="1" thickBot="1">
      <c r="A17" s="2"/>
      <c r="B17" s="45" t="s">
        <v>9</v>
      </c>
      <c r="C17" s="46"/>
      <c r="D17" s="46"/>
      <c r="E17" s="46"/>
      <c r="F17" s="46"/>
      <c r="G17" s="47"/>
    </row>
    <row r="18" spans="1:7" ht="57" hidden="1" thickBot="1">
      <c r="A18" s="2"/>
      <c r="B18" s="21" t="s">
        <v>10</v>
      </c>
      <c r="C18" s="21"/>
      <c r="D18" s="83" t="s">
        <v>11</v>
      </c>
      <c r="E18" s="84"/>
      <c r="F18" s="22"/>
      <c r="G18" s="23" t="s">
        <v>12</v>
      </c>
    </row>
    <row r="19" spans="1:7" ht="19.5" hidden="1" thickBot="1">
      <c r="A19" s="2"/>
      <c r="B19" s="24">
        <v>709.6</v>
      </c>
      <c r="C19" s="24"/>
      <c r="D19" s="85">
        <f>B19*6.81*12</f>
        <v>57988.512000000002</v>
      </c>
      <c r="E19" s="86"/>
      <c r="F19" s="25"/>
      <c r="G19" s="26"/>
    </row>
    <row r="20" spans="1:7" hidden="1">
      <c r="A20" s="2"/>
      <c r="B20" s="2" t="s">
        <v>0</v>
      </c>
      <c r="C20" s="2"/>
      <c r="D20" s="2"/>
      <c r="E20" s="2"/>
      <c r="F20" s="27"/>
      <c r="G20" s="2"/>
    </row>
    <row r="21" spans="1:7">
      <c r="A21" s="2"/>
      <c r="B21" s="38" t="s">
        <v>25</v>
      </c>
      <c r="C21" s="38"/>
      <c r="D21" s="38"/>
      <c r="E21" s="28"/>
      <c r="F21" s="2"/>
      <c r="G21" s="29"/>
    </row>
    <row r="22" spans="1:7">
      <c r="A22" s="2"/>
      <c r="B22" s="38" t="s">
        <v>26</v>
      </c>
      <c r="C22" s="38"/>
      <c r="D22" s="38"/>
      <c r="E22" s="2"/>
      <c r="F22" s="2"/>
      <c r="G22" s="2" t="s">
        <v>27</v>
      </c>
    </row>
    <row r="24" spans="1:7">
      <c r="E24" s="3" t="s">
        <v>0</v>
      </c>
    </row>
    <row r="27" spans="1:7">
      <c r="E27" s="3" t="s">
        <v>0</v>
      </c>
    </row>
    <row r="28" spans="1:7">
      <c r="G28" s="3" t="s">
        <v>0</v>
      </c>
    </row>
  </sheetData>
  <mergeCells count="20">
    <mergeCell ref="E13:G13"/>
    <mergeCell ref="B12:D12"/>
    <mergeCell ref="E12:G12"/>
    <mergeCell ref="B22:D22"/>
    <mergeCell ref="B14:D14"/>
    <mergeCell ref="E14:G14"/>
    <mergeCell ref="B17:G17"/>
    <mergeCell ref="D18:E18"/>
    <mergeCell ref="D19:E19"/>
    <mergeCell ref="B21:D21"/>
    <mergeCell ref="B1:G1"/>
    <mergeCell ref="B3:G3"/>
    <mergeCell ref="B8:G8"/>
    <mergeCell ref="B9:D9"/>
    <mergeCell ref="E9:G9"/>
    <mergeCell ref="B13:D13"/>
    <mergeCell ref="B10:D10"/>
    <mergeCell ref="E10:G10"/>
    <mergeCell ref="B11:D11"/>
    <mergeCell ref="E11:G11"/>
  </mergeCells>
  <phoneticPr fontId="7" type="noConversion"/>
  <pageMargins left="0" right="0" top="0" bottom="0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selection sqref="A1:IV65536"/>
    </sheetView>
  </sheetViews>
  <sheetFormatPr defaultColWidth="29.28515625" defaultRowHeight="18.75"/>
  <cols>
    <col min="1" max="1" width="2.140625" style="3" customWidth="1"/>
    <col min="2" max="2" width="29.28515625" style="3"/>
    <col min="3" max="3" width="25" style="3" customWidth="1"/>
    <col min="4" max="4" width="17.28515625" style="3" customWidth="1"/>
    <col min="5" max="5" width="22.42578125" style="3" customWidth="1"/>
    <col min="6" max="6" width="22.140625" style="3" customWidth="1"/>
    <col min="7" max="7" width="24.140625" style="3" customWidth="1"/>
    <col min="8" max="16384" width="29.28515625" style="3"/>
  </cols>
  <sheetData>
    <row r="1" spans="1:7">
      <c r="A1" s="2" t="s">
        <v>0</v>
      </c>
      <c r="B1" s="52" t="s">
        <v>23</v>
      </c>
      <c r="C1" s="52"/>
      <c r="D1" s="52"/>
      <c r="E1" s="52"/>
      <c r="F1" s="52"/>
      <c r="G1" s="52"/>
    </row>
    <row r="2" spans="1:7" ht="19.5" thickBot="1">
      <c r="A2" s="2"/>
      <c r="B2" s="4"/>
      <c r="C2" s="4"/>
      <c r="D2" s="4"/>
      <c r="E2" s="4"/>
      <c r="F2" s="4"/>
      <c r="G2" s="4"/>
    </row>
    <row r="3" spans="1:7" ht="19.5" thickBot="1">
      <c r="A3" s="5"/>
      <c r="B3" s="45" t="s">
        <v>55</v>
      </c>
      <c r="C3" s="46"/>
      <c r="D3" s="46"/>
      <c r="E3" s="46"/>
      <c r="F3" s="46"/>
      <c r="G3" s="47"/>
    </row>
    <row r="4" spans="1:7" s="12" customFormat="1" ht="57" thickBot="1">
      <c r="A4" s="6"/>
      <c r="B4" s="7" t="s">
        <v>1</v>
      </c>
      <c r="C4" s="7" t="s">
        <v>28</v>
      </c>
      <c r="D4" s="10" t="s">
        <v>2</v>
      </c>
      <c r="E4" s="10" t="s">
        <v>3</v>
      </c>
      <c r="F4" s="10" t="s">
        <v>4</v>
      </c>
      <c r="G4" s="23" t="s">
        <v>5</v>
      </c>
    </row>
    <row r="5" spans="1:7" s="12" customFormat="1" ht="19.5" thickBot="1">
      <c r="A5" s="6"/>
      <c r="B5" s="13">
        <v>565396.84</v>
      </c>
      <c r="C5" s="14">
        <v>17915.29</v>
      </c>
      <c r="D5" s="15">
        <v>176038.68</v>
      </c>
      <c r="E5" s="16">
        <v>171723.78</v>
      </c>
      <c r="F5" s="1">
        <v>1738.1</v>
      </c>
      <c r="G5" s="30">
        <f>D5-E5+C5</f>
        <v>22230.189999999995</v>
      </c>
    </row>
    <row r="6" spans="1:7">
      <c r="A6" s="2"/>
      <c r="B6" s="2"/>
      <c r="C6" s="2"/>
      <c r="D6" s="18"/>
      <c r="E6" s="31"/>
      <c r="F6" s="20"/>
      <c r="G6" s="18"/>
    </row>
    <row r="7" spans="1:7" ht="19.5" thickBot="1">
      <c r="A7" s="2"/>
      <c r="B7" s="2"/>
      <c r="C7" s="2"/>
      <c r="D7" s="2"/>
      <c r="E7" s="2"/>
      <c r="F7" s="2"/>
      <c r="G7" s="2"/>
    </row>
    <row r="8" spans="1:7" ht="19.5" thickBot="1">
      <c r="A8" s="2"/>
      <c r="B8" s="54" t="s">
        <v>36</v>
      </c>
      <c r="C8" s="53"/>
      <c r="D8" s="53"/>
      <c r="E8" s="53"/>
      <c r="F8" s="53"/>
      <c r="G8" s="55"/>
    </row>
    <row r="9" spans="1:7">
      <c r="A9" s="2"/>
      <c r="B9" s="56" t="s">
        <v>6</v>
      </c>
      <c r="C9" s="57"/>
      <c r="D9" s="58"/>
      <c r="E9" s="59" t="s">
        <v>7</v>
      </c>
      <c r="F9" s="60"/>
      <c r="G9" s="61"/>
    </row>
    <row r="10" spans="1:7">
      <c r="A10" s="2"/>
      <c r="B10" s="72" t="s">
        <v>56</v>
      </c>
      <c r="C10" s="67"/>
      <c r="D10" s="73"/>
      <c r="E10" s="74">
        <v>102538.81</v>
      </c>
      <c r="F10" s="75"/>
      <c r="G10" s="76"/>
    </row>
    <row r="11" spans="1:7">
      <c r="A11" s="2"/>
      <c r="B11" s="66"/>
      <c r="C11" s="67"/>
      <c r="D11" s="67"/>
      <c r="E11" s="75"/>
      <c r="F11" s="75"/>
      <c r="G11" s="75"/>
    </row>
    <row r="12" spans="1:7">
      <c r="A12" s="2"/>
      <c r="B12" s="66"/>
      <c r="C12" s="67"/>
      <c r="D12" s="67"/>
      <c r="E12" s="68"/>
      <c r="F12" s="69"/>
      <c r="G12" s="70"/>
    </row>
    <row r="13" spans="1:7">
      <c r="A13" s="2"/>
      <c r="B13" s="62" t="s">
        <v>8</v>
      </c>
      <c r="C13" s="63"/>
      <c r="D13" s="64"/>
      <c r="E13" s="87">
        <f>E10+E11+E12</f>
        <v>102538.81</v>
      </c>
      <c r="F13" s="87"/>
      <c r="G13" s="87"/>
    </row>
    <row r="14" spans="1:7" ht="41.25" customHeight="1" thickBot="1">
      <c r="A14" s="2"/>
      <c r="B14" s="39" t="s">
        <v>37</v>
      </c>
      <c r="C14" s="40"/>
      <c r="D14" s="41"/>
      <c r="E14" s="42">
        <f>B5+E5+F5-E13</f>
        <v>636319.90999999992</v>
      </c>
      <c r="F14" s="43"/>
      <c r="G14" s="44"/>
    </row>
    <row r="15" spans="1:7">
      <c r="A15" s="2"/>
      <c r="B15" s="2"/>
      <c r="C15" s="2"/>
      <c r="D15" s="2"/>
      <c r="E15" s="2"/>
      <c r="F15" s="2"/>
      <c r="G15" s="2"/>
    </row>
    <row r="16" spans="1:7">
      <c r="A16" s="2"/>
      <c r="B16" s="2"/>
      <c r="C16" s="2"/>
      <c r="D16" s="2"/>
      <c r="E16" s="2"/>
      <c r="F16" s="2"/>
      <c r="G16" s="2"/>
    </row>
    <row r="17" spans="1:7" ht="19.5" hidden="1" thickBot="1">
      <c r="A17" s="2"/>
      <c r="B17" s="45" t="s">
        <v>9</v>
      </c>
      <c r="C17" s="46"/>
      <c r="D17" s="46"/>
      <c r="E17" s="46"/>
      <c r="F17" s="46"/>
      <c r="G17" s="47"/>
    </row>
    <row r="18" spans="1:7" ht="57" hidden="1" thickBot="1">
      <c r="A18" s="2"/>
      <c r="B18" s="21" t="s">
        <v>10</v>
      </c>
      <c r="C18" s="21"/>
      <c r="D18" s="83" t="s">
        <v>11</v>
      </c>
      <c r="E18" s="84"/>
      <c r="F18" s="22"/>
      <c r="G18" s="23" t="s">
        <v>12</v>
      </c>
    </row>
    <row r="19" spans="1:7" ht="19.5" hidden="1" thickBot="1">
      <c r="A19" s="2"/>
      <c r="B19" s="24">
        <v>1409.6</v>
      </c>
      <c r="C19" s="24"/>
      <c r="D19" s="85">
        <f>B19*6.81*12</f>
        <v>115192.51199999999</v>
      </c>
      <c r="E19" s="86"/>
      <c r="F19" s="25"/>
      <c r="G19" s="26"/>
    </row>
    <row r="20" spans="1:7" hidden="1">
      <c r="A20" s="2"/>
      <c r="B20" s="2" t="s">
        <v>0</v>
      </c>
      <c r="C20" s="2"/>
      <c r="D20" s="2"/>
      <c r="E20" s="2"/>
      <c r="F20" s="27"/>
      <c r="G20" s="2"/>
    </row>
    <row r="21" spans="1:7">
      <c r="A21" s="2"/>
      <c r="B21" s="38" t="s">
        <v>25</v>
      </c>
      <c r="C21" s="38"/>
      <c r="D21" s="38"/>
      <c r="E21" s="28"/>
      <c r="F21" s="2"/>
      <c r="G21" s="29"/>
    </row>
    <row r="22" spans="1:7">
      <c r="A22" s="2"/>
      <c r="B22" s="38" t="s">
        <v>26</v>
      </c>
      <c r="C22" s="38"/>
      <c r="D22" s="38"/>
      <c r="E22" s="2"/>
      <c r="F22" s="2"/>
      <c r="G22" s="2" t="s">
        <v>27</v>
      </c>
    </row>
    <row r="24" spans="1:7">
      <c r="E24" s="3" t="s">
        <v>0</v>
      </c>
    </row>
    <row r="27" spans="1:7">
      <c r="E27" s="3" t="s">
        <v>0</v>
      </c>
    </row>
    <row r="28" spans="1:7">
      <c r="G28" s="3" t="s">
        <v>0</v>
      </c>
    </row>
  </sheetData>
  <mergeCells count="20">
    <mergeCell ref="E13:G13"/>
    <mergeCell ref="B12:D12"/>
    <mergeCell ref="E12:G12"/>
    <mergeCell ref="B22:D22"/>
    <mergeCell ref="B14:D14"/>
    <mergeCell ref="E14:G14"/>
    <mergeCell ref="B17:G17"/>
    <mergeCell ref="D18:E18"/>
    <mergeCell ref="D19:E19"/>
    <mergeCell ref="B21:D21"/>
    <mergeCell ref="B1:G1"/>
    <mergeCell ref="B3:G3"/>
    <mergeCell ref="B8:G8"/>
    <mergeCell ref="B9:D9"/>
    <mergeCell ref="E9:G9"/>
    <mergeCell ref="B13:D13"/>
    <mergeCell ref="B10:D10"/>
    <mergeCell ref="E10:G10"/>
    <mergeCell ref="B11:D11"/>
    <mergeCell ref="E11:G11"/>
  </mergeCells>
  <phoneticPr fontId="7" type="noConversion"/>
  <pageMargins left="0" right="0" top="0" bottom="0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selection sqref="A1:IV65536"/>
    </sheetView>
  </sheetViews>
  <sheetFormatPr defaultColWidth="29.28515625" defaultRowHeight="18.75"/>
  <cols>
    <col min="1" max="1" width="3.140625" style="3" customWidth="1"/>
    <col min="2" max="2" width="27.42578125" style="3" customWidth="1"/>
    <col min="3" max="3" width="26.28515625" style="3" customWidth="1"/>
    <col min="4" max="4" width="17.85546875" style="3" customWidth="1"/>
    <col min="5" max="5" width="22.28515625" style="3" customWidth="1"/>
    <col min="6" max="6" width="21.5703125" style="3" customWidth="1"/>
    <col min="7" max="7" width="24.28515625" style="3" customWidth="1"/>
    <col min="8" max="16384" width="29.28515625" style="3"/>
  </cols>
  <sheetData>
    <row r="1" spans="1:7">
      <c r="A1" s="2" t="s">
        <v>0</v>
      </c>
      <c r="B1" s="52" t="s">
        <v>24</v>
      </c>
      <c r="C1" s="52"/>
      <c r="D1" s="52"/>
      <c r="E1" s="52"/>
      <c r="F1" s="52"/>
      <c r="G1" s="52"/>
    </row>
    <row r="2" spans="1:7" ht="19.5" thickBot="1">
      <c r="A2" s="2"/>
      <c r="B2" s="4"/>
      <c r="C2" s="4"/>
      <c r="D2" s="4"/>
      <c r="E2" s="4"/>
      <c r="F2" s="4"/>
      <c r="G2" s="4"/>
    </row>
    <row r="3" spans="1:7" ht="19.5" thickBot="1">
      <c r="A3" s="5"/>
      <c r="B3" s="45" t="s">
        <v>35</v>
      </c>
      <c r="C3" s="46"/>
      <c r="D3" s="46"/>
      <c r="E3" s="46"/>
      <c r="F3" s="46"/>
      <c r="G3" s="47"/>
    </row>
    <row r="4" spans="1:7" s="12" customFormat="1" ht="75.75" thickBot="1">
      <c r="A4" s="6"/>
      <c r="B4" s="7" t="s">
        <v>1</v>
      </c>
      <c r="C4" s="7" t="s">
        <v>28</v>
      </c>
      <c r="D4" s="9" t="s">
        <v>2</v>
      </c>
      <c r="E4" s="9" t="s">
        <v>3</v>
      </c>
      <c r="F4" s="10" t="s">
        <v>4</v>
      </c>
      <c r="G4" s="11" t="s">
        <v>5</v>
      </c>
    </row>
    <row r="5" spans="1:7" s="12" customFormat="1" ht="19.5" thickBot="1">
      <c r="A5" s="6"/>
      <c r="B5" s="13">
        <v>149519.92000000001</v>
      </c>
      <c r="C5" s="14">
        <v>316986.23</v>
      </c>
      <c r="D5" s="15">
        <v>830911.14</v>
      </c>
      <c r="E5" s="16">
        <v>872495.45</v>
      </c>
      <c r="F5" s="1">
        <v>8758.1</v>
      </c>
      <c r="G5" s="17">
        <f>D5-E5+C5</f>
        <v>275401.92000000004</v>
      </c>
    </row>
    <row r="6" spans="1:7">
      <c r="A6" s="2"/>
      <c r="B6" s="2"/>
      <c r="C6" s="2"/>
      <c r="D6" s="18"/>
      <c r="E6" s="19"/>
      <c r="F6" s="20"/>
      <c r="G6" s="18"/>
    </row>
    <row r="7" spans="1:7" ht="19.5" thickBot="1">
      <c r="A7" s="2"/>
      <c r="B7" s="2"/>
      <c r="C7" s="2"/>
      <c r="D7" s="2"/>
      <c r="E7" s="2"/>
      <c r="F7" s="2"/>
      <c r="G7" s="2"/>
    </row>
    <row r="8" spans="1:7" ht="19.5" thickBot="1">
      <c r="A8" s="2"/>
      <c r="B8" s="54" t="s">
        <v>36</v>
      </c>
      <c r="C8" s="53"/>
      <c r="D8" s="53"/>
      <c r="E8" s="53"/>
      <c r="F8" s="53"/>
      <c r="G8" s="55"/>
    </row>
    <row r="9" spans="1:7">
      <c r="A9" s="2"/>
      <c r="B9" s="77" t="s">
        <v>6</v>
      </c>
      <c r="C9" s="78"/>
      <c r="D9" s="79"/>
      <c r="E9" s="80" t="s">
        <v>7</v>
      </c>
      <c r="F9" s="81"/>
      <c r="G9" s="82"/>
    </row>
    <row r="10" spans="1:7">
      <c r="A10" s="2"/>
      <c r="B10" s="72" t="s">
        <v>57</v>
      </c>
      <c r="C10" s="67"/>
      <c r="D10" s="73"/>
      <c r="E10" s="74">
        <v>366341.25</v>
      </c>
      <c r="F10" s="75"/>
      <c r="G10" s="76"/>
    </row>
    <row r="11" spans="1:7">
      <c r="A11" s="2"/>
      <c r="B11" s="72" t="s">
        <v>33</v>
      </c>
      <c r="C11" s="67"/>
      <c r="D11" s="73"/>
      <c r="E11" s="75">
        <v>698299.07</v>
      </c>
      <c r="F11" s="75"/>
      <c r="G11" s="75"/>
    </row>
    <row r="12" spans="1:7">
      <c r="A12" s="2"/>
      <c r="B12" s="62" t="s">
        <v>8</v>
      </c>
      <c r="C12" s="63"/>
      <c r="D12" s="64"/>
      <c r="E12" s="87">
        <f>E10+E11</f>
        <v>1064640.3199999998</v>
      </c>
      <c r="F12" s="87"/>
      <c r="G12" s="87"/>
    </row>
    <row r="13" spans="1:7" ht="39.75" customHeight="1" thickBot="1">
      <c r="A13" s="2"/>
      <c r="B13" s="39" t="s">
        <v>37</v>
      </c>
      <c r="C13" s="40"/>
      <c r="D13" s="41"/>
      <c r="E13" s="42">
        <f>B5+E5+F5-E12</f>
        <v>-33866.84999999986</v>
      </c>
      <c r="F13" s="43"/>
      <c r="G13" s="44"/>
    </row>
    <row r="14" spans="1:7">
      <c r="A14" s="2"/>
      <c r="B14" s="2"/>
      <c r="C14" s="2"/>
      <c r="D14" s="2"/>
      <c r="E14" s="2"/>
      <c r="F14" s="2"/>
      <c r="G14" s="2"/>
    </row>
    <row r="15" spans="1:7">
      <c r="A15" s="2"/>
      <c r="B15" s="2"/>
      <c r="C15" s="2"/>
      <c r="D15" s="2"/>
      <c r="E15" s="2"/>
      <c r="F15" s="2"/>
      <c r="G15" s="2"/>
    </row>
    <row r="16" spans="1:7" ht="19.5" hidden="1" thickBot="1">
      <c r="A16" s="2"/>
      <c r="B16" s="45" t="s">
        <v>9</v>
      </c>
      <c r="C16" s="46"/>
      <c r="D16" s="46"/>
      <c r="E16" s="46"/>
      <c r="F16" s="46"/>
      <c r="G16" s="47"/>
    </row>
    <row r="17" spans="1:7" ht="57" hidden="1" thickBot="1">
      <c r="A17" s="2"/>
      <c r="B17" s="21" t="s">
        <v>10</v>
      </c>
      <c r="C17" s="21"/>
      <c r="D17" s="83" t="s">
        <v>11</v>
      </c>
      <c r="E17" s="84"/>
      <c r="F17" s="22"/>
      <c r="G17" s="23" t="s">
        <v>12</v>
      </c>
    </row>
    <row r="18" spans="1:7" ht="19.5" hidden="1" thickBot="1">
      <c r="A18" s="2"/>
      <c r="B18" s="24">
        <v>3171.4</v>
      </c>
      <c r="C18" s="24"/>
      <c r="D18" s="85">
        <f>B18*6.81*12</f>
        <v>259166.80800000002</v>
      </c>
      <c r="E18" s="86"/>
      <c r="F18" s="25"/>
      <c r="G18" s="26"/>
    </row>
    <row r="19" spans="1:7" hidden="1">
      <c r="A19" s="2"/>
      <c r="B19" s="2" t="s">
        <v>0</v>
      </c>
      <c r="C19" s="2"/>
      <c r="D19" s="2"/>
      <c r="E19" s="2"/>
      <c r="F19" s="27"/>
      <c r="G19" s="2"/>
    </row>
    <row r="20" spans="1:7">
      <c r="A20" s="2"/>
      <c r="B20" s="38" t="s">
        <v>25</v>
      </c>
      <c r="C20" s="38"/>
      <c r="D20" s="38"/>
      <c r="E20" s="28"/>
      <c r="F20" s="2"/>
      <c r="G20" s="29"/>
    </row>
    <row r="21" spans="1:7">
      <c r="A21" s="2"/>
      <c r="B21" s="38" t="s">
        <v>26</v>
      </c>
      <c r="C21" s="38"/>
      <c r="D21" s="38"/>
      <c r="E21" s="2"/>
      <c r="F21" s="2"/>
      <c r="G21" s="2" t="s">
        <v>27</v>
      </c>
    </row>
    <row r="23" spans="1:7">
      <c r="E23" s="3" t="s">
        <v>0</v>
      </c>
    </row>
    <row r="26" spans="1:7">
      <c r="E26" s="3" t="s">
        <v>0</v>
      </c>
    </row>
    <row r="27" spans="1:7">
      <c r="G27" s="3" t="s">
        <v>0</v>
      </c>
    </row>
    <row r="28" spans="1:7">
      <c r="G28" s="3" t="s">
        <v>0</v>
      </c>
    </row>
  </sheetData>
  <mergeCells count="18">
    <mergeCell ref="B12:D12"/>
    <mergeCell ref="B11:D11"/>
    <mergeCell ref="E11:G11"/>
    <mergeCell ref="E12:G12"/>
    <mergeCell ref="B21:D21"/>
    <mergeCell ref="B13:D13"/>
    <mergeCell ref="E13:G13"/>
    <mergeCell ref="B16:G16"/>
    <mergeCell ref="D17:E17"/>
    <mergeCell ref="D18:E18"/>
    <mergeCell ref="B20:D20"/>
    <mergeCell ref="B1:G1"/>
    <mergeCell ref="B3:G3"/>
    <mergeCell ref="B8:G8"/>
    <mergeCell ref="B9:D9"/>
    <mergeCell ref="E9:G9"/>
    <mergeCell ref="B10:D10"/>
    <mergeCell ref="E10:G10"/>
  </mergeCells>
  <phoneticPr fontId="7" type="noConversion"/>
  <pageMargins left="0" right="0" top="0" bottom="0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9"/>
  <sheetViews>
    <sheetView zoomScaleNormal="100" workbookViewId="0">
      <selection sqref="A1:IV65536"/>
    </sheetView>
  </sheetViews>
  <sheetFormatPr defaultColWidth="29.28515625" defaultRowHeight="18.75"/>
  <cols>
    <col min="1" max="1" width="1.42578125" style="3" customWidth="1"/>
    <col min="2" max="2" width="29.28515625" style="3"/>
    <col min="3" max="3" width="24.140625" style="3" customWidth="1"/>
    <col min="4" max="4" width="20.140625" style="3" customWidth="1"/>
    <col min="5" max="5" width="22.28515625" style="3" customWidth="1"/>
    <col min="6" max="6" width="21.5703125" style="3" customWidth="1"/>
    <col min="7" max="7" width="23.7109375" style="3" customWidth="1"/>
    <col min="8" max="16384" width="29.28515625" style="3"/>
  </cols>
  <sheetData>
    <row r="1" spans="1:7">
      <c r="A1" s="2" t="s">
        <v>0</v>
      </c>
      <c r="B1" s="52" t="s">
        <v>29</v>
      </c>
      <c r="C1" s="52"/>
      <c r="D1" s="52"/>
      <c r="E1" s="52"/>
      <c r="F1" s="52"/>
      <c r="G1" s="52"/>
    </row>
    <row r="2" spans="1:7" ht="19.5" thickBot="1">
      <c r="A2" s="2"/>
      <c r="B2" s="4"/>
      <c r="C2" s="4"/>
      <c r="D2" s="4"/>
      <c r="E2" s="4"/>
      <c r="F2" s="4"/>
      <c r="G2" s="4"/>
    </row>
    <row r="3" spans="1:7" ht="19.5" thickBot="1">
      <c r="A3" s="5"/>
      <c r="B3" s="45" t="s">
        <v>35</v>
      </c>
      <c r="C3" s="46"/>
      <c r="D3" s="46"/>
      <c r="E3" s="46"/>
      <c r="F3" s="46"/>
      <c r="G3" s="47"/>
    </row>
    <row r="4" spans="1:7" s="12" customFormat="1" ht="57" thickBot="1">
      <c r="A4" s="6"/>
      <c r="B4" s="7" t="s">
        <v>1</v>
      </c>
      <c r="C4" s="8" t="s">
        <v>30</v>
      </c>
      <c r="D4" s="9" t="s">
        <v>2</v>
      </c>
      <c r="E4" s="9" t="s">
        <v>3</v>
      </c>
      <c r="F4" s="10" t="s">
        <v>4</v>
      </c>
      <c r="G4" s="11" t="s">
        <v>5</v>
      </c>
    </row>
    <row r="5" spans="1:7" s="12" customFormat="1" ht="19.5" thickBot="1">
      <c r="A5" s="6"/>
      <c r="B5" s="13">
        <v>368086.49</v>
      </c>
      <c r="C5" s="14">
        <v>54286.06</v>
      </c>
      <c r="D5" s="15">
        <v>243024.24</v>
      </c>
      <c r="E5" s="16">
        <v>230213.2</v>
      </c>
      <c r="F5" s="1">
        <v>2098.1</v>
      </c>
      <c r="G5" s="17">
        <f>C5+D5-E5</f>
        <v>67097.099999999977</v>
      </c>
    </row>
    <row r="6" spans="1:7">
      <c r="A6" s="2"/>
      <c r="B6" s="2"/>
      <c r="C6" s="2"/>
      <c r="D6" s="18"/>
      <c r="E6" s="19"/>
      <c r="F6" s="20"/>
      <c r="G6" s="18"/>
    </row>
    <row r="7" spans="1:7" ht="19.5" thickBot="1">
      <c r="A7" s="2"/>
      <c r="B7" s="2"/>
      <c r="C7" s="2"/>
      <c r="D7" s="2"/>
      <c r="E7" s="2"/>
      <c r="F7" s="2"/>
      <c r="G7" s="2"/>
    </row>
    <row r="8" spans="1:7" ht="19.5" thickBot="1">
      <c r="A8" s="2"/>
      <c r="B8" s="54" t="s">
        <v>36</v>
      </c>
      <c r="C8" s="53"/>
      <c r="D8" s="53"/>
      <c r="E8" s="53"/>
      <c r="F8" s="53"/>
      <c r="G8" s="55"/>
    </row>
    <row r="9" spans="1:7">
      <c r="A9" s="2"/>
      <c r="B9" s="77" t="s">
        <v>6</v>
      </c>
      <c r="C9" s="78"/>
      <c r="D9" s="79"/>
      <c r="E9" s="80" t="s">
        <v>7</v>
      </c>
      <c r="F9" s="81"/>
      <c r="G9" s="82"/>
    </row>
    <row r="10" spans="1:7">
      <c r="A10" s="2"/>
      <c r="B10" s="72" t="s">
        <v>58</v>
      </c>
      <c r="C10" s="67"/>
      <c r="D10" s="73"/>
      <c r="E10" s="74">
        <v>48529.16</v>
      </c>
      <c r="F10" s="75"/>
      <c r="G10" s="76"/>
    </row>
    <row r="11" spans="1:7">
      <c r="A11" s="2"/>
      <c r="B11" s="66"/>
      <c r="C11" s="67"/>
      <c r="D11" s="67"/>
      <c r="E11" s="75"/>
      <c r="F11" s="75"/>
      <c r="G11" s="75"/>
    </row>
    <row r="12" spans="1:7">
      <c r="A12" s="2"/>
      <c r="B12" s="66"/>
      <c r="C12" s="67"/>
      <c r="D12" s="67"/>
      <c r="E12" s="68"/>
      <c r="F12" s="69"/>
      <c r="G12" s="70"/>
    </row>
    <row r="13" spans="1:7">
      <c r="A13" s="2"/>
      <c r="B13" s="62" t="s">
        <v>8</v>
      </c>
      <c r="C13" s="63"/>
      <c r="D13" s="64"/>
      <c r="E13" s="87">
        <f>E10+E11+E12</f>
        <v>48529.16</v>
      </c>
      <c r="F13" s="87"/>
      <c r="G13" s="87"/>
    </row>
    <row r="14" spans="1:7" ht="39.75" customHeight="1" thickBot="1">
      <c r="A14" s="2"/>
      <c r="B14" s="39" t="s">
        <v>37</v>
      </c>
      <c r="C14" s="40"/>
      <c r="D14" s="41"/>
      <c r="E14" s="42">
        <f>B5+E5+F5-E13</f>
        <v>551868.62999999989</v>
      </c>
      <c r="F14" s="43"/>
      <c r="G14" s="44"/>
    </row>
    <row r="15" spans="1:7">
      <c r="A15" s="2"/>
      <c r="B15" s="2"/>
      <c r="C15" s="2"/>
      <c r="D15" s="2"/>
      <c r="E15" s="2"/>
      <c r="F15" s="2"/>
      <c r="G15" s="2"/>
    </row>
    <row r="16" spans="1:7">
      <c r="A16" s="2"/>
      <c r="B16" s="2"/>
      <c r="C16" s="2"/>
      <c r="D16" s="2"/>
      <c r="E16" s="2"/>
      <c r="F16" s="2"/>
      <c r="G16" s="2"/>
    </row>
    <row r="17" spans="1:7" ht="19.5" hidden="1" thickBot="1">
      <c r="A17" s="2"/>
      <c r="B17" s="45" t="s">
        <v>9</v>
      </c>
      <c r="C17" s="46"/>
      <c r="D17" s="46"/>
      <c r="E17" s="46"/>
      <c r="F17" s="46"/>
      <c r="G17" s="47"/>
    </row>
    <row r="18" spans="1:7" ht="57" hidden="1" thickBot="1">
      <c r="A18" s="2"/>
      <c r="B18" s="21" t="s">
        <v>10</v>
      </c>
      <c r="C18" s="21"/>
      <c r="D18" s="83" t="s">
        <v>11</v>
      </c>
      <c r="E18" s="84"/>
      <c r="F18" s="22"/>
      <c r="G18" s="23" t="s">
        <v>12</v>
      </c>
    </row>
    <row r="19" spans="1:7" ht="19.5" hidden="1" thickBot="1">
      <c r="A19" s="2"/>
      <c r="B19" s="24">
        <v>3171.4</v>
      </c>
      <c r="C19" s="24"/>
      <c r="D19" s="85">
        <f>B19*6.81*12</f>
        <v>259166.80800000002</v>
      </c>
      <c r="E19" s="86"/>
      <c r="F19" s="25"/>
      <c r="G19" s="26"/>
    </row>
    <row r="20" spans="1:7" hidden="1">
      <c r="A20" s="2"/>
      <c r="B20" s="2" t="s">
        <v>0</v>
      </c>
      <c r="C20" s="2"/>
      <c r="D20" s="2"/>
      <c r="E20" s="2"/>
      <c r="F20" s="27"/>
      <c r="G20" s="2"/>
    </row>
    <row r="21" spans="1:7">
      <c r="A21" s="2"/>
      <c r="B21" s="38" t="s">
        <v>25</v>
      </c>
      <c r="C21" s="38"/>
      <c r="D21" s="38"/>
      <c r="E21" s="28"/>
      <c r="F21" s="2"/>
      <c r="G21" s="29"/>
    </row>
    <row r="22" spans="1:7">
      <c r="A22" s="2"/>
      <c r="B22" s="38" t="s">
        <v>26</v>
      </c>
      <c r="C22" s="38"/>
      <c r="D22" s="38"/>
      <c r="E22" s="2"/>
      <c r="F22" s="2"/>
      <c r="G22" s="2" t="s">
        <v>27</v>
      </c>
    </row>
    <row r="24" spans="1:7">
      <c r="E24" s="3" t="s">
        <v>0</v>
      </c>
    </row>
    <row r="27" spans="1:7">
      <c r="E27" s="3" t="s">
        <v>0</v>
      </c>
    </row>
    <row r="28" spans="1:7">
      <c r="G28" s="3" t="s">
        <v>0</v>
      </c>
    </row>
    <row r="29" spans="1:7">
      <c r="G29" s="3" t="s">
        <v>0</v>
      </c>
    </row>
  </sheetData>
  <mergeCells count="20">
    <mergeCell ref="B11:D11"/>
    <mergeCell ref="E11:G11"/>
    <mergeCell ref="B13:D13"/>
    <mergeCell ref="E13:G13"/>
    <mergeCell ref="B12:D12"/>
    <mergeCell ref="E12:G12"/>
    <mergeCell ref="B1:G1"/>
    <mergeCell ref="B3:G3"/>
    <mergeCell ref="B8:G8"/>
    <mergeCell ref="B9:D9"/>
    <mergeCell ref="E9:G9"/>
    <mergeCell ref="B10:D10"/>
    <mergeCell ref="E10:G10"/>
    <mergeCell ref="B22:D22"/>
    <mergeCell ref="B14:D14"/>
    <mergeCell ref="E14:G14"/>
    <mergeCell ref="B17:G17"/>
    <mergeCell ref="D18:E18"/>
    <mergeCell ref="D19:E19"/>
    <mergeCell ref="B21:D21"/>
  </mergeCells>
  <phoneticPr fontId="7" type="noConversion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29"/>
  <sheetViews>
    <sheetView topLeftCell="B1" zoomScaleNormal="100" workbookViewId="0">
      <selection activeCell="B1" sqref="A1:IV65536"/>
    </sheetView>
  </sheetViews>
  <sheetFormatPr defaultColWidth="29.28515625" defaultRowHeight="18.75"/>
  <cols>
    <col min="1" max="1" width="3.140625" style="3" hidden="1" customWidth="1"/>
    <col min="2" max="2" width="27.28515625" style="3" customWidth="1"/>
    <col min="3" max="3" width="26.7109375" style="3" customWidth="1"/>
    <col min="4" max="4" width="20.5703125" style="3" customWidth="1"/>
    <col min="5" max="5" width="22.28515625" style="3" customWidth="1"/>
    <col min="6" max="6" width="20.85546875" style="3" customWidth="1"/>
    <col min="7" max="7" width="25.140625" style="3" customWidth="1"/>
    <col min="8" max="16384" width="29.28515625" style="3"/>
  </cols>
  <sheetData>
    <row r="1" spans="1:7">
      <c r="A1" s="2" t="s">
        <v>0</v>
      </c>
      <c r="B1" s="52" t="s">
        <v>31</v>
      </c>
      <c r="C1" s="52"/>
      <c r="D1" s="52"/>
      <c r="E1" s="52"/>
      <c r="F1" s="52"/>
      <c r="G1" s="52"/>
    </row>
    <row r="2" spans="1:7" ht="19.5" thickBot="1">
      <c r="A2" s="2"/>
      <c r="B2" s="4"/>
      <c r="C2" s="4"/>
      <c r="D2" s="4"/>
      <c r="E2" s="4"/>
      <c r="F2" s="4"/>
      <c r="G2" s="4"/>
    </row>
    <row r="3" spans="1:7" ht="19.5" thickBot="1">
      <c r="A3" s="5"/>
      <c r="B3" s="45" t="s">
        <v>35</v>
      </c>
      <c r="C3" s="46"/>
      <c r="D3" s="46"/>
      <c r="E3" s="46"/>
      <c r="F3" s="46"/>
      <c r="G3" s="47"/>
    </row>
    <row r="4" spans="1:7" s="12" customFormat="1" ht="75.75" thickBot="1">
      <c r="A4" s="6"/>
      <c r="B4" s="7" t="s">
        <v>1</v>
      </c>
      <c r="C4" s="8" t="s">
        <v>30</v>
      </c>
      <c r="D4" s="9" t="s">
        <v>2</v>
      </c>
      <c r="E4" s="9" t="s">
        <v>3</v>
      </c>
      <c r="F4" s="10" t="s">
        <v>4</v>
      </c>
      <c r="G4" s="11" t="s">
        <v>5</v>
      </c>
    </row>
    <row r="5" spans="1:7" s="12" customFormat="1" ht="19.5" thickBot="1">
      <c r="A5" s="6"/>
      <c r="B5" s="13">
        <v>-305253.67</v>
      </c>
      <c r="C5" s="14">
        <v>85141.119999999995</v>
      </c>
      <c r="D5" s="15">
        <v>226674.96</v>
      </c>
      <c r="E5" s="16">
        <v>200604.43</v>
      </c>
      <c r="F5" s="1">
        <v>420</v>
      </c>
      <c r="G5" s="17">
        <f>C5+D5-E5</f>
        <v>111211.64999999997</v>
      </c>
    </row>
    <row r="6" spans="1:7">
      <c r="A6" s="2"/>
      <c r="B6" s="2"/>
      <c r="C6" s="2"/>
      <c r="D6" s="18"/>
      <c r="E6" s="19"/>
      <c r="F6" s="20"/>
      <c r="G6" s="18"/>
    </row>
    <row r="7" spans="1:7" ht="19.5" thickBot="1">
      <c r="A7" s="2"/>
      <c r="B7" s="2"/>
      <c r="C7" s="2"/>
      <c r="D7" s="2"/>
      <c r="E7" s="2"/>
      <c r="F7" s="2"/>
      <c r="G7" s="2"/>
    </row>
    <row r="8" spans="1:7" ht="19.5" thickBot="1">
      <c r="A8" s="2"/>
      <c r="B8" s="54" t="s">
        <v>36</v>
      </c>
      <c r="C8" s="53"/>
      <c r="D8" s="53"/>
      <c r="E8" s="53"/>
      <c r="F8" s="53"/>
      <c r="G8" s="55"/>
    </row>
    <row r="9" spans="1:7">
      <c r="A9" s="2"/>
      <c r="B9" s="77" t="s">
        <v>6</v>
      </c>
      <c r="C9" s="78"/>
      <c r="D9" s="79"/>
      <c r="E9" s="80" t="s">
        <v>7</v>
      </c>
      <c r="F9" s="81"/>
      <c r="G9" s="82"/>
    </row>
    <row r="10" spans="1:7">
      <c r="A10" s="2"/>
      <c r="B10" s="72" t="s">
        <v>60</v>
      </c>
      <c r="C10" s="67"/>
      <c r="D10" s="73"/>
      <c r="E10" s="74">
        <v>21080.87</v>
      </c>
      <c r="F10" s="75"/>
      <c r="G10" s="76"/>
    </row>
    <row r="11" spans="1:7">
      <c r="A11" s="2"/>
      <c r="B11" s="66" t="s">
        <v>59</v>
      </c>
      <c r="C11" s="67"/>
      <c r="D11" s="67"/>
      <c r="E11" s="75">
        <v>22596</v>
      </c>
      <c r="F11" s="75"/>
      <c r="G11" s="75"/>
    </row>
    <row r="12" spans="1:7">
      <c r="A12" s="2"/>
      <c r="B12" s="66" t="s">
        <v>61</v>
      </c>
      <c r="C12" s="67"/>
      <c r="D12" s="67"/>
      <c r="E12" s="68">
        <v>10500</v>
      </c>
      <c r="F12" s="69"/>
      <c r="G12" s="70"/>
    </row>
    <row r="13" spans="1:7">
      <c r="A13" s="2"/>
      <c r="B13" s="62" t="s">
        <v>8</v>
      </c>
      <c r="C13" s="63"/>
      <c r="D13" s="64"/>
      <c r="E13" s="87">
        <f>E10+E11+E12</f>
        <v>54176.869999999995</v>
      </c>
      <c r="F13" s="87"/>
      <c r="G13" s="87"/>
    </row>
    <row r="14" spans="1:7" ht="39.75" customHeight="1" thickBot="1">
      <c r="A14" s="2"/>
      <c r="B14" s="39" t="s">
        <v>37</v>
      </c>
      <c r="C14" s="40"/>
      <c r="D14" s="41"/>
      <c r="E14" s="42">
        <f>B5+E5+F5-E13</f>
        <v>-158406.10999999999</v>
      </c>
      <c r="F14" s="43"/>
      <c r="G14" s="44"/>
    </row>
    <row r="15" spans="1:7">
      <c r="A15" s="2"/>
      <c r="B15" s="2"/>
      <c r="C15" s="2"/>
      <c r="D15" s="2"/>
      <c r="E15" s="2"/>
      <c r="F15" s="2"/>
      <c r="G15" s="2"/>
    </row>
    <row r="16" spans="1:7">
      <c r="A16" s="2"/>
      <c r="B16" s="2"/>
      <c r="C16" s="2"/>
      <c r="D16" s="2"/>
      <c r="E16" s="2"/>
      <c r="F16" s="2"/>
      <c r="G16" s="2"/>
    </row>
    <row r="17" spans="1:7" ht="19.5" hidden="1" thickBot="1">
      <c r="A17" s="2"/>
      <c r="B17" s="45" t="s">
        <v>9</v>
      </c>
      <c r="C17" s="46"/>
      <c r="D17" s="46"/>
      <c r="E17" s="46"/>
      <c r="F17" s="46"/>
      <c r="G17" s="47"/>
    </row>
    <row r="18" spans="1:7" ht="57" hidden="1" thickBot="1">
      <c r="A18" s="2"/>
      <c r="B18" s="21" t="s">
        <v>10</v>
      </c>
      <c r="C18" s="21"/>
      <c r="D18" s="83" t="s">
        <v>11</v>
      </c>
      <c r="E18" s="84"/>
      <c r="F18" s="22"/>
      <c r="G18" s="23" t="s">
        <v>12</v>
      </c>
    </row>
    <row r="19" spans="1:7" ht="19.5" hidden="1" thickBot="1">
      <c r="A19" s="2"/>
      <c r="B19" s="24">
        <v>3171.4</v>
      </c>
      <c r="C19" s="24"/>
      <c r="D19" s="85">
        <f>B19*6.81*12</f>
        <v>259166.80800000002</v>
      </c>
      <c r="E19" s="86"/>
      <c r="F19" s="25"/>
      <c r="G19" s="26"/>
    </row>
    <row r="20" spans="1:7" hidden="1">
      <c r="A20" s="2"/>
      <c r="B20" s="2" t="s">
        <v>0</v>
      </c>
      <c r="C20" s="2"/>
      <c r="D20" s="2"/>
      <c r="E20" s="2"/>
      <c r="F20" s="27"/>
      <c r="G20" s="2"/>
    </row>
    <row r="21" spans="1:7">
      <c r="A21" s="2"/>
      <c r="B21" s="38" t="s">
        <v>25</v>
      </c>
      <c r="C21" s="38"/>
      <c r="D21" s="38"/>
      <c r="E21" s="28"/>
      <c r="F21" s="2"/>
      <c r="G21" s="29"/>
    </row>
    <row r="22" spans="1:7">
      <c r="A22" s="2"/>
      <c r="B22" s="38" t="s">
        <v>26</v>
      </c>
      <c r="C22" s="38"/>
      <c r="D22" s="38"/>
      <c r="E22" s="2"/>
      <c r="F22" s="2"/>
      <c r="G22" s="2" t="s">
        <v>27</v>
      </c>
    </row>
    <row r="24" spans="1:7">
      <c r="E24" s="3" t="s">
        <v>0</v>
      </c>
    </row>
    <row r="27" spans="1:7">
      <c r="E27" s="3" t="s">
        <v>0</v>
      </c>
    </row>
    <row r="28" spans="1:7">
      <c r="G28" s="3" t="s">
        <v>0</v>
      </c>
    </row>
    <row r="29" spans="1:7">
      <c r="G29" s="3" t="s">
        <v>0</v>
      </c>
    </row>
  </sheetData>
  <mergeCells count="20">
    <mergeCell ref="E13:G13"/>
    <mergeCell ref="B12:D12"/>
    <mergeCell ref="E12:G12"/>
    <mergeCell ref="B22:D22"/>
    <mergeCell ref="B14:D14"/>
    <mergeCell ref="E14:G14"/>
    <mergeCell ref="B17:G17"/>
    <mergeCell ref="D18:E18"/>
    <mergeCell ref="D19:E19"/>
    <mergeCell ref="B21:D21"/>
    <mergeCell ref="B1:G1"/>
    <mergeCell ref="B3:G3"/>
    <mergeCell ref="B8:G8"/>
    <mergeCell ref="B9:D9"/>
    <mergeCell ref="E9:G9"/>
    <mergeCell ref="B13:D13"/>
    <mergeCell ref="B10:D10"/>
    <mergeCell ref="E10:G10"/>
    <mergeCell ref="B11:D11"/>
    <mergeCell ref="E11:G11"/>
  </mergeCells>
  <phoneticPr fontId="7" type="noConversion"/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31"/>
  <sheetViews>
    <sheetView zoomScaleNormal="100" workbookViewId="0">
      <selection sqref="A1:IV65536"/>
    </sheetView>
  </sheetViews>
  <sheetFormatPr defaultColWidth="29.28515625" defaultRowHeight="18.75"/>
  <cols>
    <col min="1" max="1" width="1.28515625" style="3" customWidth="1"/>
    <col min="2" max="2" width="28" style="3" customWidth="1"/>
    <col min="3" max="3" width="26.28515625" style="3" customWidth="1"/>
    <col min="4" max="4" width="18.5703125" style="3" customWidth="1"/>
    <col min="5" max="5" width="22" style="3" customWidth="1"/>
    <col min="6" max="6" width="21.5703125" style="3" customWidth="1"/>
    <col min="7" max="7" width="25.140625" style="3" customWidth="1"/>
    <col min="8" max="16384" width="29.28515625" style="3"/>
  </cols>
  <sheetData>
    <row r="1" spans="1:7">
      <c r="A1" s="2" t="s">
        <v>0</v>
      </c>
      <c r="B1" s="52" t="s">
        <v>32</v>
      </c>
      <c r="C1" s="52"/>
      <c r="D1" s="52"/>
      <c r="E1" s="52"/>
      <c r="F1" s="52"/>
      <c r="G1" s="52"/>
    </row>
    <row r="2" spans="1:7" ht="19.5" thickBot="1">
      <c r="A2" s="2"/>
      <c r="B2" s="4"/>
      <c r="C2" s="4"/>
      <c r="D2" s="4"/>
      <c r="E2" s="4"/>
      <c r="F2" s="4"/>
      <c r="G2" s="4"/>
    </row>
    <row r="3" spans="1:7" ht="19.5" thickBot="1">
      <c r="A3" s="5"/>
      <c r="B3" s="45" t="s">
        <v>35</v>
      </c>
      <c r="C3" s="46"/>
      <c r="D3" s="46"/>
      <c r="E3" s="46"/>
      <c r="F3" s="46"/>
      <c r="G3" s="47"/>
    </row>
    <row r="4" spans="1:7" s="12" customFormat="1" ht="57" thickBot="1">
      <c r="A4" s="6"/>
      <c r="B4" s="7" t="s">
        <v>1</v>
      </c>
      <c r="C4" s="8" t="s">
        <v>30</v>
      </c>
      <c r="D4" s="9" t="s">
        <v>2</v>
      </c>
      <c r="E4" s="9" t="s">
        <v>3</v>
      </c>
      <c r="F4" s="10" t="s">
        <v>4</v>
      </c>
      <c r="G4" s="11" t="s">
        <v>5</v>
      </c>
    </row>
    <row r="5" spans="1:7" s="12" customFormat="1" ht="19.5" thickBot="1">
      <c r="A5" s="6"/>
      <c r="B5" s="13">
        <v>214420.22</v>
      </c>
      <c r="C5" s="14">
        <v>22193.02</v>
      </c>
      <c r="D5" s="15">
        <v>267388.68</v>
      </c>
      <c r="E5" s="16">
        <v>266273.27</v>
      </c>
      <c r="F5" s="1">
        <v>4404.76</v>
      </c>
      <c r="G5" s="17">
        <f>C5+D5-E5</f>
        <v>23308.429999999993</v>
      </c>
    </row>
    <row r="6" spans="1:7">
      <c r="A6" s="2"/>
      <c r="B6" s="2"/>
      <c r="C6" s="2"/>
      <c r="D6" s="18"/>
      <c r="E6" s="19"/>
      <c r="F6" s="20"/>
      <c r="G6" s="18"/>
    </row>
    <row r="7" spans="1:7" ht="19.5" thickBot="1">
      <c r="A7" s="2"/>
      <c r="B7" s="2"/>
      <c r="C7" s="2"/>
      <c r="D7" s="2"/>
      <c r="E7" s="2"/>
      <c r="F7" s="2"/>
      <c r="G7" s="2"/>
    </row>
    <row r="8" spans="1:7" ht="19.5" thickBot="1">
      <c r="A8" s="2"/>
      <c r="B8" s="54" t="s">
        <v>36</v>
      </c>
      <c r="C8" s="53"/>
      <c r="D8" s="53"/>
      <c r="E8" s="53"/>
      <c r="F8" s="53"/>
      <c r="G8" s="55"/>
    </row>
    <row r="9" spans="1:7">
      <c r="A9" s="2"/>
      <c r="B9" s="77" t="s">
        <v>6</v>
      </c>
      <c r="C9" s="78"/>
      <c r="D9" s="79"/>
      <c r="E9" s="80" t="s">
        <v>7</v>
      </c>
      <c r="F9" s="81"/>
      <c r="G9" s="82"/>
    </row>
    <row r="10" spans="1:7">
      <c r="A10" s="2"/>
      <c r="B10" s="72" t="s">
        <v>63</v>
      </c>
      <c r="C10" s="67"/>
      <c r="D10" s="73"/>
      <c r="E10" s="74">
        <v>40425</v>
      </c>
      <c r="F10" s="75"/>
      <c r="G10" s="76"/>
    </row>
    <row r="11" spans="1:7">
      <c r="A11" s="2"/>
      <c r="B11" s="66" t="s">
        <v>49</v>
      </c>
      <c r="C11" s="67"/>
      <c r="D11" s="67"/>
      <c r="E11" s="75">
        <v>13356</v>
      </c>
      <c r="F11" s="75"/>
      <c r="G11" s="76"/>
    </row>
    <row r="12" spans="1:7">
      <c r="A12" s="2"/>
      <c r="B12" s="66" t="s">
        <v>62</v>
      </c>
      <c r="C12" s="67"/>
      <c r="D12" s="71"/>
      <c r="E12" s="68">
        <v>31593.759999999998</v>
      </c>
      <c r="F12" s="69"/>
      <c r="G12" s="90"/>
    </row>
    <row r="13" spans="1:7">
      <c r="A13" s="2"/>
      <c r="B13" s="66" t="s">
        <v>65</v>
      </c>
      <c r="C13" s="67"/>
      <c r="D13" s="71"/>
      <c r="E13" s="68">
        <v>200959.54</v>
      </c>
      <c r="F13" s="69"/>
      <c r="G13" s="90"/>
    </row>
    <row r="14" spans="1:7">
      <c r="A14" s="2"/>
      <c r="B14" s="66" t="s">
        <v>64</v>
      </c>
      <c r="C14" s="67"/>
      <c r="D14" s="67"/>
      <c r="E14" s="68">
        <v>138351.06</v>
      </c>
      <c r="F14" s="69"/>
      <c r="G14" s="90"/>
    </row>
    <row r="15" spans="1:7">
      <c r="A15" s="2"/>
      <c r="B15" s="62" t="s">
        <v>8</v>
      </c>
      <c r="C15" s="63"/>
      <c r="D15" s="64"/>
      <c r="E15" s="87">
        <f>E10+E11+E12+E13+E14</f>
        <v>424685.36</v>
      </c>
      <c r="F15" s="87"/>
      <c r="G15" s="91"/>
    </row>
    <row r="16" spans="1:7" ht="39.75" customHeight="1" thickBot="1">
      <c r="A16" s="2"/>
      <c r="B16" s="39" t="s">
        <v>37</v>
      </c>
      <c r="C16" s="40"/>
      <c r="D16" s="41"/>
      <c r="E16" s="42">
        <f>B5+E5+F5-E15</f>
        <v>60412.890000000014</v>
      </c>
      <c r="F16" s="43"/>
      <c r="G16" s="44"/>
    </row>
    <row r="17" spans="1:7">
      <c r="A17" s="2"/>
      <c r="B17" s="2"/>
      <c r="C17" s="2"/>
      <c r="D17" s="2"/>
      <c r="E17" s="2"/>
      <c r="F17" s="2"/>
      <c r="G17" s="2"/>
    </row>
    <row r="18" spans="1:7">
      <c r="A18" s="2"/>
      <c r="B18" s="2"/>
      <c r="C18" s="2"/>
      <c r="D18" s="2"/>
      <c r="E18" s="2"/>
      <c r="F18" s="2"/>
      <c r="G18" s="2"/>
    </row>
    <row r="19" spans="1:7" ht="19.5" hidden="1" thickBot="1">
      <c r="A19" s="2"/>
      <c r="B19" s="45" t="s">
        <v>9</v>
      </c>
      <c r="C19" s="46"/>
      <c r="D19" s="46"/>
      <c r="E19" s="46"/>
      <c r="F19" s="46"/>
      <c r="G19" s="47"/>
    </row>
    <row r="20" spans="1:7" ht="57" hidden="1" thickBot="1">
      <c r="A20" s="2"/>
      <c r="B20" s="21" t="s">
        <v>10</v>
      </c>
      <c r="C20" s="21"/>
      <c r="D20" s="83" t="s">
        <v>11</v>
      </c>
      <c r="E20" s="84"/>
      <c r="F20" s="22"/>
      <c r="G20" s="23" t="s">
        <v>12</v>
      </c>
    </row>
    <row r="21" spans="1:7" ht="19.5" hidden="1" thickBot="1">
      <c r="A21" s="2"/>
      <c r="B21" s="24">
        <v>3171.4</v>
      </c>
      <c r="C21" s="24"/>
      <c r="D21" s="85">
        <f>B21*6.81*12</f>
        <v>259166.80800000002</v>
      </c>
      <c r="E21" s="86"/>
      <c r="F21" s="25"/>
      <c r="G21" s="26"/>
    </row>
    <row r="22" spans="1:7" hidden="1">
      <c r="A22" s="2"/>
      <c r="B22" s="2" t="s">
        <v>0</v>
      </c>
      <c r="C22" s="2"/>
      <c r="D22" s="2"/>
      <c r="E22" s="2"/>
      <c r="F22" s="27"/>
      <c r="G22" s="2"/>
    </row>
    <row r="23" spans="1:7">
      <c r="A23" s="2"/>
      <c r="B23" s="38" t="s">
        <v>25</v>
      </c>
      <c r="C23" s="38"/>
      <c r="D23" s="38"/>
      <c r="E23" s="28"/>
      <c r="F23" s="2"/>
      <c r="G23" s="29"/>
    </row>
    <row r="24" spans="1:7">
      <c r="A24" s="2"/>
      <c r="B24" s="38" t="s">
        <v>26</v>
      </c>
      <c r="C24" s="38"/>
      <c r="D24" s="38"/>
      <c r="E24" s="2"/>
      <c r="F24" s="2"/>
      <c r="G24" s="2" t="s">
        <v>27</v>
      </c>
    </row>
    <row r="26" spans="1:7">
      <c r="E26" s="3" t="s">
        <v>0</v>
      </c>
    </row>
    <row r="29" spans="1:7">
      <c r="E29" s="3" t="s">
        <v>0</v>
      </c>
    </row>
    <row r="30" spans="1:7">
      <c r="G30" s="3" t="s">
        <v>0</v>
      </c>
    </row>
    <row r="31" spans="1:7">
      <c r="G31" s="3" t="s">
        <v>0</v>
      </c>
    </row>
  </sheetData>
  <mergeCells count="24">
    <mergeCell ref="B24:D24"/>
    <mergeCell ref="B16:D16"/>
    <mergeCell ref="E16:G16"/>
    <mergeCell ref="B19:G19"/>
    <mergeCell ref="D20:E20"/>
    <mergeCell ref="D21:E21"/>
    <mergeCell ref="B23:D23"/>
    <mergeCell ref="B12:D12"/>
    <mergeCell ref="E12:G12"/>
    <mergeCell ref="B13:D13"/>
    <mergeCell ref="E13:G13"/>
    <mergeCell ref="E15:G15"/>
    <mergeCell ref="B14:D14"/>
    <mergeCell ref="E14:G14"/>
    <mergeCell ref="B10:D10"/>
    <mergeCell ref="E10:G10"/>
    <mergeCell ref="B11:D11"/>
    <mergeCell ref="E11:G11"/>
    <mergeCell ref="B15:D15"/>
    <mergeCell ref="B1:G1"/>
    <mergeCell ref="B3:G3"/>
    <mergeCell ref="B8:G8"/>
    <mergeCell ref="B9:D9"/>
    <mergeCell ref="E9:G9"/>
  </mergeCells>
  <phoneticPr fontId="7" type="noConversion"/>
  <pageMargins left="0" right="0.11811023622047245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29"/>
  <sheetViews>
    <sheetView tabSelected="1" zoomScaleNormal="100" workbookViewId="0">
      <selection sqref="A1:IV65536"/>
    </sheetView>
  </sheetViews>
  <sheetFormatPr defaultColWidth="29.28515625" defaultRowHeight="18.75"/>
  <cols>
    <col min="1" max="1" width="1.42578125" style="3" customWidth="1"/>
    <col min="2" max="2" width="29.28515625" style="3"/>
    <col min="3" max="3" width="24.140625" style="3" customWidth="1"/>
    <col min="4" max="4" width="20.140625" style="3" customWidth="1"/>
    <col min="5" max="5" width="22.28515625" style="3" customWidth="1"/>
    <col min="6" max="6" width="21.5703125" style="3" customWidth="1"/>
    <col min="7" max="7" width="23.7109375" style="3" customWidth="1"/>
    <col min="8" max="16384" width="29.28515625" style="3"/>
  </cols>
  <sheetData>
    <row r="1" spans="1:7">
      <c r="A1" s="2" t="s">
        <v>0</v>
      </c>
      <c r="B1" s="52" t="s">
        <v>34</v>
      </c>
      <c r="C1" s="52"/>
      <c r="D1" s="52"/>
      <c r="E1" s="52"/>
      <c r="F1" s="52"/>
      <c r="G1" s="52"/>
    </row>
    <row r="2" spans="1:7" ht="19.5" thickBot="1">
      <c r="A2" s="2"/>
      <c r="B2" s="4"/>
      <c r="C2" s="4"/>
      <c r="D2" s="4"/>
      <c r="E2" s="4"/>
      <c r="F2" s="4"/>
      <c r="G2" s="4"/>
    </row>
    <row r="3" spans="1:7" ht="19.5" thickBot="1">
      <c r="A3" s="5"/>
      <c r="B3" s="45" t="s">
        <v>35</v>
      </c>
      <c r="C3" s="46"/>
      <c r="D3" s="46"/>
      <c r="E3" s="46"/>
      <c r="F3" s="46"/>
      <c r="G3" s="47"/>
    </row>
    <row r="4" spans="1:7" s="12" customFormat="1" ht="57" thickBot="1">
      <c r="A4" s="6"/>
      <c r="B4" s="7" t="s">
        <v>1</v>
      </c>
      <c r="C4" s="8" t="s">
        <v>30</v>
      </c>
      <c r="D4" s="9" t="s">
        <v>2</v>
      </c>
      <c r="E4" s="9" t="s">
        <v>3</v>
      </c>
      <c r="F4" s="10" t="s">
        <v>4</v>
      </c>
      <c r="G4" s="11" t="s">
        <v>5</v>
      </c>
    </row>
    <row r="5" spans="1:7" s="12" customFormat="1" ht="19.5" thickBot="1">
      <c r="A5" s="6"/>
      <c r="B5" s="13">
        <v>30107.32</v>
      </c>
      <c r="C5" s="14">
        <v>36202.28</v>
      </c>
      <c r="D5" s="15">
        <v>178286.46</v>
      </c>
      <c r="E5" s="16">
        <v>123062.28</v>
      </c>
      <c r="F5" s="1">
        <v>240</v>
      </c>
      <c r="G5" s="17">
        <f>C5+D5-E5</f>
        <v>91426.459999999992</v>
      </c>
    </row>
    <row r="6" spans="1:7">
      <c r="A6" s="2"/>
      <c r="B6" s="2"/>
      <c r="C6" s="2"/>
      <c r="D6" s="18"/>
      <c r="E6" s="19"/>
      <c r="F6" s="20"/>
      <c r="G6" s="18"/>
    </row>
    <row r="7" spans="1:7" ht="19.5" thickBot="1">
      <c r="A7" s="2"/>
      <c r="B7" s="2"/>
      <c r="C7" s="2"/>
      <c r="D7" s="2"/>
      <c r="E7" s="2"/>
      <c r="F7" s="2"/>
      <c r="G7" s="2"/>
    </row>
    <row r="8" spans="1:7" ht="19.5" thickBot="1">
      <c r="A8" s="2"/>
      <c r="B8" s="54" t="s">
        <v>36</v>
      </c>
      <c r="C8" s="53"/>
      <c r="D8" s="53"/>
      <c r="E8" s="53"/>
      <c r="F8" s="53"/>
      <c r="G8" s="55"/>
    </row>
    <row r="9" spans="1:7">
      <c r="A9" s="2"/>
      <c r="B9" s="77" t="s">
        <v>6</v>
      </c>
      <c r="C9" s="78"/>
      <c r="D9" s="79"/>
      <c r="E9" s="80" t="s">
        <v>7</v>
      </c>
      <c r="F9" s="81"/>
      <c r="G9" s="82"/>
    </row>
    <row r="10" spans="1:7">
      <c r="A10" s="2"/>
      <c r="B10" s="72" t="s">
        <v>66</v>
      </c>
      <c r="C10" s="67"/>
      <c r="D10" s="73"/>
      <c r="E10" s="74">
        <v>7560</v>
      </c>
      <c r="F10" s="75"/>
      <c r="G10" s="76"/>
    </row>
    <row r="11" spans="1:7">
      <c r="A11" s="2"/>
      <c r="B11" s="66"/>
      <c r="C11" s="67"/>
      <c r="D11" s="67"/>
      <c r="E11" s="75"/>
      <c r="F11" s="75"/>
      <c r="G11" s="75"/>
    </row>
    <row r="12" spans="1:7">
      <c r="A12" s="2"/>
      <c r="B12" s="66"/>
      <c r="C12" s="67"/>
      <c r="D12" s="67"/>
      <c r="E12" s="68"/>
      <c r="F12" s="69"/>
      <c r="G12" s="70"/>
    </row>
    <row r="13" spans="1:7">
      <c r="A13" s="2"/>
      <c r="B13" s="62" t="s">
        <v>8</v>
      </c>
      <c r="C13" s="63"/>
      <c r="D13" s="64"/>
      <c r="E13" s="87">
        <f>E10+E11+E12</f>
        <v>7560</v>
      </c>
      <c r="F13" s="87"/>
      <c r="G13" s="87"/>
    </row>
    <row r="14" spans="1:7" ht="39.75" customHeight="1" thickBot="1">
      <c r="A14" s="2"/>
      <c r="B14" s="39" t="s">
        <v>37</v>
      </c>
      <c r="C14" s="40"/>
      <c r="D14" s="41"/>
      <c r="E14" s="42">
        <f>B5+E5+F5-E13</f>
        <v>145849.60000000001</v>
      </c>
      <c r="F14" s="43"/>
      <c r="G14" s="44"/>
    </row>
    <row r="15" spans="1:7">
      <c r="A15" s="2"/>
      <c r="B15" s="2"/>
      <c r="C15" s="2"/>
      <c r="D15" s="2"/>
      <c r="E15" s="2"/>
      <c r="F15" s="2"/>
      <c r="G15" s="2"/>
    </row>
    <row r="16" spans="1:7">
      <c r="A16" s="2"/>
      <c r="B16" s="2"/>
      <c r="C16" s="2"/>
      <c r="D16" s="2"/>
      <c r="E16" s="2"/>
      <c r="F16" s="2"/>
      <c r="G16" s="2"/>
    </row>
    <row r="17" spans="1:7" ht="19.5" hidden="1" thickBot="1">
      <c r="A17" s="2"/>
      <c r="B17" s="45" t="s">
        <v>9</v>
      </c>
      <c r="C17" s="46"/>
      <c r="D17" s="46"/>
      <c r="E17" s="46"/>
      <c r="F17" s="46"/>
      <c r="G17" s="47"/>
    </row>
    <row r="18" spans="1:7" ht="57" hidden="1" thickBot="1">
      <c r="A18" s="2"/>
      <c r="B18" s="21" t="s">
        <v>10</v>
      </c>
      <c r="C18" s="21"/>
      <c r="D18" s="83" t="s">
        <v>11</v>
      </c>
      <c r="E18" s="84"/>
      <c r="F18" s="22"/>
      <c r="G18" s="23" t="s">
        <v>12</v>
      </c>
    </row>
    <row r="19" spans="1:7" ht="19.5" hidden="1" thickBot="1">
      <c r="A19" s="2"/>
      <c r="B19" s="24">
        <v>3171.4</v>
      </c>
      <c r="C19" s="24"/>
      <c r="D19" s="85">
        <f>B19*6.81*12</f>
        <v>259166.80800000002</v>
      </c>
      <c r="E19" s="86"/>
      <c r="F19" s="25"/>
      <c r="G19" s="26"/>
    </row>
    <row r="20" spans="1:7" hidden="1">
      <c r="A20" s="2"/>
      <c r="B20" s="2" t="s">
        <v>0</v>
      </c>
      <c r="C20" s="2"/>
      <c r="D20" s="2"/>
      <c r="E20" s="2"/>
      <c r="F20" s="27"/>
      <c r="G20" s="2"/>
    </row>
    <row r="21" spans="1:7">
      <c r="A21" s="2"/>
      <c r="B21" s="38" t="s">
        <v>25</v>
      </c>
      <c r="C21" s="38"/>
      <c r="D21" s="38"/>
      <c r="E21" s="28"/>
      <c r="F21" s="2"/>
      <c r="G21" s="29"/>
    </row>
    <row r="22" spans="1:7">
      <c r="A22" s="2"/>
      <c r="B22" s="38" t="s">
        <v>26</v>
      </c>
      <c r="C22" s="38"/>
      <c r="D22" s="38"/>
      <c r="E22" s="2"/>
      <c r="F22" s="2"/>
      <c r="G22" s="2" t="s">
        <v>27</v>
      </c>
    </row>
    <row r="24" spans="1:7">
      <c r="E24" s="3" t="s">
        <v>0</v>
      </c>
    </row>
    <row r="27" spans="1:7">
      <c r="E27" s="3" t="s">
        <v>0</v>
      </c>
    </row>
    <row r="28" spans="1:7">
      <c r="G28" s="3" t="s">
        <v>0</v>
      </c>
    </row>
    <row r="29" spans="1:7">
      <c r="G29" s="3" t="s">
        <v>0</v>
      </c>
    </row>
  </sheetData>
  <mergeCells count="20">
    <mergeCell ref="B1:G1"/>
    <mergeCell ref="B3:G3"/>
    <mergeCell ref="B8:G8"/>
    <mergeCell ref="B9:D9"/>
    <mergeCell ref="E9:G9"/>
    <mergeCell ref="B11:D11"/>
    <mergeCell ref="E11:G11"/>
    <mergeCell ref="B12:D12"/>
    <mergeCell ref="E12:G12"/>
    <mergeCell ref="B10:D10"/>
    <mergeCell ref="E10:G10"/>
    <mergeCell ref="B13:D13"/>
    <mergeCell ref="E13:G13"/>
    <mergeCell ref="B22:D22"/>
    <mergeCell ref="B14:D14"/>
    <mergeCell ref="E14:G14"/>
    <mergeCell ref="B17:G17"/>
    <mergeCell ref="D18:E18"/>
    <mergeCell ref="D19:E19"/>
    <mergeCell ref="B21:D2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zoomScaleNormal="100" workbookViewId="0">
      <selection sqref="A1:IV65536"/>
    </sheetView>
  </sheetViews>
  <sheetFormatPr defaultColWidth="29.28515625" defaultRowHeight="18.75"/>
  <cols>
    <col min="1" max="1" width="4" style="3" customWidth="1"/>
    <col min="2" max="2" width="27.5703125" style="3" customWidth="1"/>
    <col min="3" max="3" width="26.42578125" style="3" customWidth="1"/>
    <col min="4" max="4" width="16.85546875" style="3" customWidth="1"/>
    <col min="5" max="5" width="23.28515625" style="3" customWidth="1"/>
    <col min="6" max="6" width="21.140625" style="3" customWidth="1"/>
    <col min="7" max="7" width="23.7109375" style="3" customWidth="1"/>
    <col min="8" max="16384" width="29.28515625" style="3"/>
  </cols>
  <sheetData>
    <row r="1" spans="1:8">
      <c r="A1" s="2" t="s">
        <v>0</v>
      </c>
      <c r="B1" s="52" t="s">
        <v>14</v>
      </c>
      <c r="C1" s="52"/>
      <c r="D1" s="52"/>
      <c r="E1" s="52"/>
      <c r="F1" s="52"/>
      <c r="G1" s="52"/>
    </row>
    <row r="2" spans="1:8" ht="19.5" thickBot="1">
      <c r="A2" s="2"/>
      <c r="B2" s="4"/>
      <c r="C2" s="4"/>
      <c r="D2" s="4"/>
      <c r="E2" s="4"/>
      <c r="F2" s="4"/>
      <c r="G2" s="4"/>
    </row>
    <row r="3" spans="1:8" ht="19.5" thickBot="1">
      <c r="A3" s="5"/>
      <c r="B3" s="45" t="s">
        <v>35</v>
      </c>
      <c r="C3" s="46"/>
      <c r="D3" s="46"/>
      <c r="E3" s="46"/>
      <c r="F3" s="46"/>
      <c r="G3" s="47"/>
    </row>
    <row r="4" spans="1:8" s="12" customFormat="1" ht="75.75" thickBot="1">
      <c r="A4" s="6"/>
      <c r="B4" s="7" t="s">
        <v>1</v>
      </c>
      <c r="C4" s="7" t="s">
        <v>28</v>
      </c>
      <c r="D4" s="9" t="s">
        <v>2</v>
      </c>
      <c r="E4" s="9" t="s">
        <v>3</v>
      </c>
      <c r="F4" s="10" t="s">
        <v>4</v>
      </c>
      <c r="G4" s="11" t="s">
        <v>5</v>
      </c>
    </row>
    <row r="5" spans="1:8" s="12" customFormat="1" ht="19.5" thickBot="1">
      <c r="A5" s="6"/>
      <c r="B5" s="13">
        <v>209818.45</v>
      </c>
      <c r="C5" s="14">
        <v>48331.11</v>
      </c>
      <c r="D5" s="15">
        <v>377159.42</v>
      </c>
      <c r="E5" s="16">
        <v>358793.28</v>
      </c>
      <c r="F5" s="1">
        <v>11100</v>
      </c>
      <c r="G5" s="17">
        <f>D5-E5+C5</f>
        <v>66697.249999999956</v>
      </c>
    </row>
    <row r="6" spans="1:8">
      <c r="A6" s="2"/>
      <c r="B6" s="2"/>
      <c r="C6" s="2"/>
      <c r="D6" s="18"/>
      <c r="E6" s="19"/>
      <c r="F6" s="20"/>
      <c r="G6" s="18"/>
    </row>
    <row r="7" spans="1:8" ht="19.5" thickBot="1">
      <c r="A7" s="2"/>
      <c r="B7" s="2"/>
      <c r="C7" s="2"/>
      <c r="D7" s="2"/>
      <c r="E7" s="2"/>
      <c r="F7" s="2"/>
      <c r="G7" s="2"/>
    </row>
    <row r="8" spans="1:8" ht="19.5" thickBot="1">
      <c r="A8" s="2"/>
      <c r="B8" s="54" t="s">
        <v>36</v>
      </c>
      <c r="C8" s="53"/>
      <c r="D8" s="53"/>
      <c r="E8" s="53"/>
      <c r="F8" s="53"/>
      <c r="G8" s="55"/>
    </row>
    <row r="9" spans="1:8">
      <c r="A9" s="2"/>
      <c r="B9" s="77" t="s">
        <v>6</v>
      </c>
      <c r="C9" s="78"/>
      <c r="D9" s="79"/>
      <c r="E9" s="80" t="s">
        <v>7</v>
      </c>
      <c r="F9" s="81"/>
      <c r="G9" s="82"/>
    </row>
    <row r="10" spans="1:8">
      <c r="A10" s="2"/>
      <c r="B10" s="72" t="s">
        <v>42</v>
      </c>
      <c r="C10" s="67"/>
      <c r="D10" s="73"/>
      <c r="E10" s="74">
        <v>226876.49</v>
      </c>
      <c r="F10" s="75"/>
      <c r="G10" s="76"/>
    </row>
    <row r="11" spans="1:8">
      <c r="A11" s="2"/>
      <c r="B11" s="66" t="s">
        <v>43</v>
      </c>
      <c r="C11" s="67"/>
      <c r="D11" s="67"/>
      <c r="E11" s="75">
        <v>264254.34000000003</v>
      </c>
      <c r="F11" s="75"/>
      <c r="G11" s="75"/>
    </row>
    <row r="12" spans="1:8" ht="36" customHeight="1">
      <c r="A12" s="2"/>
      <c r="B12" s="66" t="s">
        <v>44</v>
      </c>
      <c r="C12" s="67"/>
      <c r="D12" s="67"/>
      <c r="E12" s="75">
        <v>77471.44</v>
      </c>
      <c r="F12" s="75"/>
      <c r="G12" s="75"/>
    </row>
    <row r="13" spans="1:8">
      <c r="A13" s="2"/>
      <c r="B13" s="66" t="s">
        <v>45</v>
      </c>
      <c r="C13" s="67"/>
      <c r="D13" s="67"/>
      <c r="E13" s="68">
        <v>31852.05</v>
      </c>
      <c r="F13" s="69"/>
      <c r="G13" s="70"/>
    </row>
    <row r="14" spans="1:8">
      <c r="A14" s="2"/>
      <c r="B14" s="62" t="s">
        <v>8</v>
      </c>
      <c r="C14" s="63"/>
      <c r="D14" s="64"/>
      <c r="E14" s="87">
        <f>SUM(E10:G13)</f>
        <v>600454.32000000007</v>
      </c>
      <c r="F14" s="87"/>
      <c r="G14" s="87"/>
    </row>
    <row r="15" spans="1:8" ht="36.75" customHeight="1" thickBot="1">
      <c r="A15" s="2"/>
      <c r="B15" s="39" t="s">
        <v>37</v>
      </c>
      <c r="C15" s="40"/>
      <c r="D15" s="41"/>
      <c r="E15" s="42">
        <f>B5+E5+F5-E14</f>
        <v>-20742.590000000084</v>
      </c>
      <c r="F15" s="43"/>
      <c r="G15" s="44"/>
      <c r="H15" s="36"/>
    </row>
    <row r="16" spans="1:8">
      <c r="A16" s="2"/>
      <c r="B16" s="2"/>
      <c r="C16" s="2"/>
      <c r="D16" s="2"/>
      <c r="E16" s="2"/>
      <c r="F16" s="18"/>
      <c r="G16" s="2"/>
    </row>
    <row r="17" spans="1:7">
      <c r="A17" s="2"/>
      <c r="B17" s="2"/>
      <c r="C17" s="2"/>
      <c r="D17" s="2"/>
      <c r="E17" s="2"/>
      <c r="F17" s="2"/>
      <c r="G17" s="2"/>
    </row>
    <row r="18" spans="1:7" ht="19.5" hidden="1" thickBot="1">
      <c r="A18" s="2"/>
      <c r="B18" s="45" t="s">
        <v>9</v>
      </c>
      <c r="C18" s="46"/>
      <c r="D18" s="46"/>
      <c r="E18" s="46"/>
      <c r="F18" s="46"/>
      <c r="G18" s="47"/>
    </row>
    <row r="19" spans="1:7" ht="57" hidden="1" thickBot="1">
      <c r="A19" s="2"/>
      <c r="B19" s="21" t="s">
        <v>10</v>
      </c>
      <c r="C19" s="21"/>
      <c r="D19" s="83" t="s">
        <v>11</v>
      </c>
      <c r="E19" s="84"/>
      <c r="F19" s="22"/>
      <c r="G19" s="23" t="s">
        <v>12</v>
      </c>
    </row>
    <row r="20" spans="1:7" ht="19.5" hidden="1" thickBot="1">
      <c r="A20" s="2"/>
      <c r="B20" s="24">
        <v>3283.2</v>
      </c>
      <c r="C20" s="24"/>
      <c r="D20" s="85">
        <f>B20*6.81*12</f>
        <v>268303.10399999993</v>
      </c>
      <c r="E20" s="86"/>
      <c r="F20" s="25"/>
      <c r="G20" s="26"/>
    </row>
    <row r="21" spans="1:7" hidden="1">
      <c r="A21" s="2"/>
      <c r="B21" s="2" t="s">
        <v>0</v>
      </c>
      <c r="C21" s="2"/>
      <c r="D21" s="2"/>
      <c r="E21" s="2"/>
      <c r="F21" s="27"/>
      <c r="G21" s="2"/>
    </row>
    <row r="22" spans="1:7">
      <c r="A22" s="2"/>
      <c r="B22" s="38" t="s">
        <v>25</v>
      </c>
      <c r="C22" s="38"/>
      <c r="D22" s="38"/>
      <c r="E22" s="28"/>
      <c r="F22" s="2"/>
      <c r="G22" s="29"/>
    </row>
    <row r="23" spans="1:7">
      <c r="A23" s="2"/>
      <c r="B23" s="38" t="s">
        <v>26</v>
      </c>
      <c r="C23" s="38"/>
      <c r="D23" s="38"/>
      <c r="E23" s="2"/>
      <c r="F23" s="2"/>
      <c r="G23" s="2" t="s">
        <v>27</v>
      </c>
    </row>
    <row r="25" spans="1:7">
      <c r="E25" s="3" t="s">
        <v>0</v>
      </c>
    </row>
    <row r="28" spans="1:7">
      <c r="E28" s="3" t="s">
        <v>0</v>
      </c>
    </row>
    <row r="29" spans="1:7">
      <c r="G29" s="3" t="s">
        <v>0</v>
      </c>
    </row>
  </sheetData>
  <mergeCells count="22">
    <mergeCell ref="B14:D14"/>
    <mergeCell ref="E14:G14"/>
    <mergeCell ref="B11:D11"/>
    <mergeCell ref="B23:D23"/>
    <mergeCell ref="B15:D15"/>
    <mergeCell ref="E15:G15"/>
    <mergeCell ref="B18:G18"/>
    <mergeCell ref="D19:E19"/>
    <mergeCell ref="B13:D13"/>
    <mergeCell ref="E13:G13"/>
    <mergeCell ref="D20:E20"/>
    <mergeCell ref="B22:D22"/>
    <mergeCell ref="E11:G11"/>
    <mergeCell ref="B12:D12"/>
    <mergeCell ref="B10:D10"/>
    <mergeCell ref="E10:G10"/>
    <mergeCell ref="B1:G1"/>
    <mergeCell ref="B3:G3"/>
    <mergeCell ref="B8:G8"/>
    <mergeCell ref="B9:D9"/>
    <mergeCell ref="E9:G9"/>
    <mergeCell ref="E12:G12"/>
  </mergeCells>
  <phoneticPr fontId="7" type="noConversion"/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7"/>
  <sheetViews>
    <sheetView zoomScaleNormal="100" workbookViewId="0">
      <selection sqref="A1:IV65536"/>
    </sheetView>
  </sheetViews>
  <sheetFormatPr defaultColWidth="29.28515625" defaultRowHeight="18.75"/>
  <cols>
    <col min="1" max="1" width="4.85546875" style="3" customWidth="1"/>
    <col min="2" max="2" width="28" style="3" customWidth="1"/>
    <col min="3" max="3" width="26" style="3" customWidth="1"/>
    <col min="4" max="4" width="14.85546875" style="3" customWidth="1"/>
    <col min="5" max="5" width="22.5703125" style="3" customWidth="1"/>
    <col min="6" max="6" width="21.42578125" style="3" customWidth="1"/>
    <col min="7" max="7" width="25.5703125" style="3" customWidth="1"/>
    <col min="8" max="16384" width="29.28515625" style="3"/>
  </cols>
  <sheetData>
    <row r="1" spans="1:7">
      <c r="A1" s="2" t="s">
        <v>0</v>
      </c>
      <c r="B1" s="52" t="s">
        <v>15</v>
      </c>
      <c r="C1" s="52"/>
      <c r="D1" s="52"/>
      <c r="E1" s="52"/>
      <c r="F1" s="52"/>
      <c r="G1" s="52"/>
    </row>
    <row r="2" spans="1:7" ht="19.5" thickBot="1">
      <c r="A2" s="2"/>
      <c r="B2" s="4"/>
      <c r="C2" s="4"/>
      <c r="D2" s="4"/>
      <c r="E2" s="4"/>
      <c r="F2" s="4"/>
      <c r="G2" s="4"/>
    </row>
    <row r="3" spans="1:7" ht="19.5" thickBot="1">
      <c r="A3" s="5"/>
      <c r="B3" s="45" t="s">
        <v>35</v>
      </c>
      <c r="C3" s="46"/>
      <c r="D3" s="46"/>
      <c r="E3" s="46"/>
      <c r="F3" s="46"/>
      <c r="G3" s="47"/>
    </row>
    <row r="4" spans="1:7" s="12" customFormat="1" ht="57" thickBot="1">
      <c r="A4" s="6"/>
      <c r="B4" s="7" t="s">
        <v>1</v>
      </c>
      <c r="C4" s="7" t="s">
        <v>28</v>
      </c>
      <c r="D4" s="9" t="s">
        <v>2</v>
      </c>
      <c r="E4" s="9" t="s">
        <v>3</v>
      </c>
      <c r="F4" s="10" t="s">
        <v>4</v>
      </c>
      <c r="G4" s="11" t="s">
        <v>5</v>
      </c>
    </row>
    <row r="5" spans="1:7" s="12" customFormat="1" ht="19.5" thickBot="1">
      <c r="A5" s="6"/>
      <c r="B5" s="13">
        <v>-62332.04</v>
      </c>
      <c r="C5" s="14">
        <v>570542.76</v>
      </c>
      <c r="D5" s="15">
        <v>969415.8</v>
      </c>
      <c r="E5" s="16">
        <v>856342.01</v>
      </c>
      <c r="F5" s="1">
        <v>16824.759999999998</v>
      </c>
      <c r="G5" s="17">
        <f>D5-E5+C5</f>
        <v>683616.55</v>
      </c>
    </row>
    <row r="6" spans="1:7">
      <c r="A6" s="2"/>
      <c r="B6" s="2"/>
      <c r="C6" s="2"/>
      <c r="D6" s="18"/>
      <c r="E6" s="19"/>
      <c r="F6" s="20"/>
      <c r="G6" s="18"/>
    </row>
    <row r="7" spans="1:7" ht="19.5" thickBot="1">
      <c r="A7" s="2"/>
      <c r="B7" s="2"/>
      <c r="C7" s="2"/>
      <c r="D7" s="2"/>
      <c r="E7" s="2"/>
      <c r="F7" s="2"/>
      <c r="G7" s="2"/>
    </row>
    <row r="8" spans="1:7" ht="19.5" thickBot="1">
      <c r="A8" s="2"/>
      <c r="B8" s="54" t="s">
        <v>36</v>
      </c>
      <c r="C8" s="53"/>
      <c r="D8" s="53"/>
      <c r="E8" s="53"/>
      <c r="F8" s="53"/>
      <c r="G8" s="55"/>
    </row>
    <row r="9" spans="1:7">
      <c r="A9" s="2"/>
      <c r="B9" s="77" t="s">
        <v>6</v>
      </c>
      <c r="C9" s="78"/>
      <c r="D9" s="79"/>
      <c r="E9" s="80" t="s">
        <v>7</v>
      </c>
      <c r="F9" s="81"/>
      <c r="G9" s="82"/>
    </row>
    <row r="10" spans="1:7">
      <c r="A10" s="2"/>
      <c r="B10" s="66" t="s">
        <v>46</v>
      </c>
      <c r="C10" s="67"/>
      <c r="D10" s="71"/>
      <c r="E10" s="74">
        <v>24763.41</v>
      </c>
      <c r="F10" s="75"/>
      <c r="G10" s="76"/>
    </row>
    <row r="11" spans="1:7">
      <c r="A11" s="2"/>
      <c r="B11" s="66" t="s">
        <v>47</v>
      </c>
      <c r="C11" s="67"/>
      <c r="D11" s="67"/>
      <c r="E11" s="75">
        <v>34097.699999999997</v>
      </c>
      <c r="F11" s="75"/>
      <c r="G11" s="75"/>
    </row>
    <row r="12" spans="1:7">
      <c r="A12" s="2"/>
      <c r="B12" s="62" t="s">
        <v>8</v>
      </c>
      <c r="C12" s="63"/>
      <c r="D12" s="64"/>
      <c r="E12" s="87">
        <f>SUM(E10:E11)</f>
        <v>58861.11</v>
      </c>
      <c r="F12" s="87"/>
      <c r="G12" s="87"/>
    </row>
    <row r="13" spans="1:7" ht="37.5" customHeight="1" thickBot="1">
      <c r="A13" s="2"/>
      <c r="B13" s="39" t="s">
        <v>37</v>
      </c>
      <c r="C13" s="40"/>
      <c r="D13" s="41"/>
      <c r="E13" s="42">
        <f>B5+E5+F5-E12</f>
        <v>751973.62</v>
      </c>
      <c r="F13" s="43"/>
      <c r="G13" s="44"/>
    </row>
    <row r="14" spans="1:7">
      <c r="A14" s="2"/>
      <c r="B14" s="2"/>
      <c r="C14" s="2"/>
      <c r="D14" s="2"/>
      <c r="E14" s="2"/>
      <c r="F14" s="18"/>
      <c r="G14" s="2"/>
    </row>
    <row r="15" spans="1:7">
      <c r="A15" s="2"/>
      <c r="B15" s="2"/>
      <c r="C15" s="2"/>
      <c r="D15" s="2"/>
      <c r="E15" s="2"/>
      <c r="F15" s="2"/>
      <c r="G15" s="2"/>
    </row>
    <row r="16" spans="1:7" ht="19.5" hidden="1" thickBot="1">
      <c r="A16" s="2"/>
      <c r="B16" s="45" t="s">
        <v>9</v>
      </c>
      <c r="C16" s="46"/>
      <c r="D16" s="46"/>
      <c r="E16" s="46"/>
      <c r="F16" s="46"/>
      <c r="G16" s="47"/>
    </row>
    <row r="17" spans="1:7" ht="57" hidden="1" thickBot="1">
      <c r="A17" s="2"/>
      <c r="B17" s="21" t="s">
        <v>10</v>
      </c>
      <c r="C17" s="21"/>
      <c r="D17" s="83" t="s">
        <v>11</v>
      </c>
      <c r="E17" s="84"/>
      <c r="F17" s="22"/>
      <c r="G17" s="23" t="s">
        <v>12</v>
      </c>
    </row>
    <row r="18" spans="1:7" ht="19.5" hidden="1" thickBot="1">
      <c r="A18" s="2"/>
      <c r="B18" s="24">
        <v>7698.9</v>
      </c>
      <c r="C18" s="24"/>
      <c r="D18" s="85">
        <f>B18*6.81*12</f>
        <v>629154.10799999989</v>
      </c>
      <c r="E18" s="86"/>
      <c r="F18" s="25"/>
      <c r="G18" s="26"/>
    </row>
    <row r="19" spans="1:7" hidden="1">
      <c r="A19" s="2"/>
      <c r="B19" s="2" t="s">
        <v>0</v>
      </c>
      <c r="C19" s="2"/>
      <c r="D19" s="2"/>
      <c r="E19" s="2"/>
      <c r="F19" s="27"/>
      <c r="G19" s="2"/>
    </row>
    <row r="20" spans="1:7">
      <c r="A20" s="2"/>
      <c r="B20" s="38" t="s">
        <v>25</v>
      </c>
      <c r="C20" s="38"/>
      <c r="D20" s="38"/>
      <c r="E20" s="28"/>
      <c r="F20" s="2"/>
      <c r="G20" s="29"/>
    </row>
    <row r="21" spans="1:7">
      <c r="A21" s="2"/>
      <c r="B21" s="38" t="s">
        <v>26</v>
      </c>
      <c r="C21" s="38"/>
      <c r="D21" s="38"/>
      <c r="E21" s="2"/>
      <c r="F21" s="2"/>
      <c r="G21" s="2" t="s">
        <v>27</v>
      </c>
    </row>
    <row r="23" spans="1:7">
      <c r="E23" s="3" t="s">
        <v>0</v>
      </c>
    </row>
    <row r="26" spans="1:7">
      <c r="E26" s="3" t="s">
        <v>0</v>
      </c>
    </row>
    <row r="27" spans="1:7">
      <c r="G27" s="3" t="s">
        <v>0</v>
      </c>
    </row>
  </sheetData>
  <mergeCells count="18">
    <mergeCell ref="D18:E18"/>
    <mergeCell ref="B20:D20"/>
    <mergeCell ref="B1:G1"/>
    <mergeCell ref="B3:G3"/>
    <mergeCell ref="B8:G8"/>
    <mergeCell ref="B9:D9"/>
    <mergeCell ref="E9:G9"/>
    <mergeCell ref="B21:D21"/>
    <mergeCell ref="B13:D13"/>
    <mergeCell ref="E13:G13"/>
    <mergeCell ref="B16:G16"/>
    <mergeCell ref="D17:E17"/>
    <mergeCell ref="B10:D10"/>
    <mergeCell ref="E10:G10"/>
    <mergeCell ref="E12:G12"/>
    <mergeCell ref="B11:D11"/>
    <mergeCell ref="E11:G11"/>
    <mergeCell ref="B12:D12"/>
  </mergeCells>
  <phoneticPr fontId="7" type="noConversion"/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selection sqref="A1:IV65536"/>
    </sheetView>
  </sheetViews>
  <sheetFormatPr defaultColWidth="29.28515625" defaultRowHeight="18.75"/>
  <cols>
    <col min="1" max="1" width="3" style="3" customWidth="1"/>
    <col min="2" max="2" width="28" style="3" customWidth="1"/>
    <col min="3" max="3" width="25.7109375" style="3" customWidth="1"/>
    <col min="4" max="4" width="16.5703125" style="3" customWidth="1"/>
    <col min="5" max="5" width="23.140625" style="3" customWidth="1"/>
    <col min="6" max="6" width="23" style="3" customWidth="1"/>
    <col min="7" max="7" width="24.140625" style="3" customWidth="1"/>
    <col min="8" max="16384" width="29.28515625" style="3"/>
  </cols>
  <sheetData>
    <row r="1" spans="1:7">
      <c r="A1" s="2" t="s">
        <v>0</v>
      </c>
      <c r="B1" s="52" t="s">
        <v>16</v>
      </c>
      <c r="C1" s="52"/>
      <c r="D1" s="52"/>
      <c r="E1" s="52"/>
      <c r="F1" s="52"/>
      <c r="G1" s="52"/>
    </row>
    <row r="2" spans="1:7" ht="19.5" thickBot="1">
      <c r="A2" s="2"/>
      <c r="B2" s="4"/>
      <c r="C2" s="4"/>
      <c r="D2" s="4"/>
      <c r="E2" s="4"/>
      <c r="F2" s="4"/>
      <c r="G2" s="4"/>
    </row>
    <row r="3" spans="1:7" ht="19.5" thickBot="1">
      <c r="A3" s="5"/>
      <c r="B3" s="45" t="s">
        <v>35</v>
      </c>
      <c r="C3" s="46"/>
      <c r="D3" s="46"/>
      <c r="E3" s="46"/>
      <c r="F3" s="46"/>
      <c r="G3" s="47"/>
    </row>
    <row r="4" spans="1:7" s="12" customFormat="1" ht="57" thickBot="1">
      <c r="A4" s="6"/>
      <c r="B4" s="7" t="s">
        <v>1</v>
      </c>
      <c r="C4" s="7" t="s">
        <v>28</v>
      </c>
      <c r="D4" s="10" t="s">
        <v>2</v>
      </c>
      <c r="E4" s="10" t="s">
        <v>3</v>
      </c>
      <c r="F4" s="10" t="s">
        <v>4</v>
      </c>
      <c r="G4" s="23" t="s">
        <v>5</v>
      </c>
    </row>
    <row r="5" spans="1:7" s="12" customFormat="1" ht="19.5" thickBot="1">
      <c r="A5" s="6"/>
      <c r="B5" s="13">
        <v>-665.18</v>
      </c>
      <c r="C5" s="14">
        <v>77741.75</v>
      </c>
      <c r="D5" s="15">
        <v>330531.44</v>
      </c>
      <c r="E5" s="16">
        <v>338307.1</v>
      </c>
      <c r="F5" s="1">
        <v>3146.67</v>
      </c>
      <c r="G5" s="30">
        <f>D5-E5+C5</f>
        <v>69966.090000000026</v>
      </c>
    </row>
    <row r="6" spans="1:7">
      <c r="A6" s="2"/>
      <c r="B6" s="2"/>
      <c r="C6" s="2"/>
      <c r="D6" s="18"/>
      <c r="E6" s="31"/>
      <c r="F6" s="20"/>
      <c r="G6" s="18"/>
    </row>
    <row r="7" spans="1:7" ht="19.5" thickBot="1">
      <c r="A7" s="2"/>
      <c r="B7" s="2"/>
      <c r="C7" s="2"/>
      <c r="D7" s="2"/>
      <c r="E7" s="2"/>
      <c r="F7" s="2"/>
      <c r="G7" s="2"/>
    </row>
    <row r="8" spans="1:7" ht="19.5" thickBot="1">
      <c r="A8" s="2"/>
      <c r="B8" s="54" t="s">
        <v>36</v>
      </c>
      <c r="C8" s="53"/>
      <c r="D8" s="53"/>
      <c r="E8" s="53"/>
      <c r="F8" s="53"/>
      <c r="G8" s="55"/>
    </row>
    <row r="9" spans="1:7">
      <c r="A9" s="2"/>
      <c r="B9" s="56" t="s">
        <v>6</v>
      </c>
      <c r="C9" s="57"/>
      <c r="D9" s="58"/>
      <c r="E9" s="59" t="s">
        <v>7</v>
      </c>
      <c r="F9" s="60"/>
      <c r="G9" s="61"/>
    </row>
    <row r="10" spans="1:7">
      <c r="A10" s="2"/>
      <c r="B10" s="72" t="s">
        <v>48</v>
      </c>
      <c r="C10" s="67"/>
      <c r="D10" s="73"/>
      <c r="E10" s="74">
        <v>291263.86</v>
      </c>
      <c r="F10" s="75"/>
      <c r="G10" s="76"/>
    </row>
    <row r="11" spans="1:7">
      <c r="A11" s="2"/>
      <c r="B11" s="66" t="s">
        <v>49</v>
      </c>
      <c r="C11" s="67"/>
      <c r="D11" s="67"/>
      <c r="E11" s="75">
        <v>11256</v>
      </c>
      <c r="F11" s="75"/>
      <c r="G11" s="75"/>
    </row>
    <row r="12" spans="1:7" ht="24" customHeight="1">
      <c r="A12" s="2"/>
      <c r="B12" s="66" t="s">
        <v>67</v>
      </c>
      <c r="C12" s="67"/>
      <c r="D12" s="67"/>
      <c r="E12" s="68">
        <f>37500*1.05</f>
        <v>39375</v>
      </c>
      <c r="F12" s="69"/>
      <c r="G12" s="70"/>
    </row>
    <row r="13" spans="1:7">
      <c r="A13" s="2"/>
      <c r="B13" s="62" t="s">
        <v>8</v>
      </c>
      <c r="C13" s="63"/>
      <c r="D13" s="64"/>
      <c r="E13" s="65">
        <f>E10+E11+E12</f>
        <v>341894.86</v>
      </c>
      <c r="F13" s="65"/>
      <c r="G13" s="65"/>
    </row>
    <row r="14" spans="1:7" ht="37.5" customHeight="1" thickBot="1">
      <c r="A14" s="2"/>
      <c r="B14" s="39" t="s">
        <v>37</v>
      </c>
      <c r="C14" s="40"/>
      <c r="D14" s="41"/>
      <c r="E14" s="42">
        <f>B5+E5+F5-E13</f>
        <v>-1106.2700000000186</v>
      </c>
      <c r="F14" s="43"/>
      <c r="G14" s="44"/>
    </row>
    <row r="15" spans="1:7">
      <c r="A15" s="2"/>
      <c r="B15" s="2"/>
      <c r="C15" s="2"/>
      <c r="D15" s="2"/>
      <c r="E15" s="2"/>
      <c r="F15" s="18"/>
      <c r="G15" s="2"/>
    </row>
    <row r="16" spans="1:7">
      <c r="A16" s="2"/>
      <c r="B16" s="2"/>
      <c r="C16" s="2"/>
      <c r="D16" s="2"/>
      <c r="E16" s="2"/>
      <c r="F16" s="2"/>
      <c r="G16" s="2"/>
    </row>
    <row r="17" spans="1:7" ht="19.5" hidden="1" thickBot="1">
      <c r="A17" s="2"/>
      <c r="B17" s="45" t="s">
        <v>9</v>
      </c>
      <c r="C17" s="46"/>
      <c r="D17" s="46"/>
      <c r="E17" s="46"/>
      <c r="F17" s="46"/>
      <c r="G17" s="47"/>
    </row>
    <row r="18" spans="1:7" ht="57" hidden="1" thickBot="1">
      <c r="A18" s="2"/>
      <c r="B18" s="7" t="s">
        <v>10</v>
      </c>
      <c r="C18" s="7"/>
      <c r="D18" s="48" t="s">
        <v>11</v>
      </c>
      <c r="E18" s="49"/>
      <c r="F18" s="32"/>
      <c r="G18" s="23" t="s">
        <v>12</v>
      </c>
    </row>
    <row r="19" spans="1:7" ht="19.5" hidden="1" thickBot="1">
      <c r="A19" s="2"/>
      <c r="B19" s="33">
        <v>3205.4</v>
      </c>
      <c r="C19" s="33"/>
      <c r="D19" s="50">
        <f>B19*6.81*12</f>
        <v>261945.28799999997</v>
      </c>
      <c r="E19" s="51"/>
      <c r="F19" s="16"/>
      <c r="G19" s="26"/>
    </row>
    <row r="20" spans="1:7" hidden="1">
      <c r="A20" s="2"/>
      <c r="B20" s="2" t="s">
        <v>0</v>
      </c>
      <c r="C20" s="2"/>
      <c r="D20" s="2"/>
      <c r="E20" s="2"/>
      <c r="F20" s="35"/>
      <c r="G20" s="2"/>
    </row>
    <row r="21" spans="1:7">
      <c r="A21" s="2"/>
      <c r="B21" s="38" t="s">
        <v>25</v>
      </c>
      <c r="C21" s="38"/>
      <c r="D21" s="38"/>
      <c r="E21" s="28"/>
      <c r="F21" s="2"/>
      <c r="G21" s="29"/>
    </row>
    <row r="22" spans="1:7">
      <c r="A22" s="2"/>
      <c r="B22" s="38" t="s">
        <v>26</v>
      </c>
      <c r="C22" s="38"/>
      <c r="D22" s="38"/>
      <c r="E22" s="2"/>
      <c r="F22" s="2"/>
      <c r="G22" s="2" t="s">
        <v>27</v>
      </c>
    </row>
    <row r="24" spans="1:7">
      <c r="E24" s="3" t="s">
        <v>0</v>
      </c>
    </row>
    <row r="27" spans="1:7">
      <c r="E27" s="3" t="s">
        <v>0</v>
      </c>
    </row>
    <row r="28" spans="1:7">
      <c r="G28" s="3" t="s">
        <v>0</v>
      </c>
    </row>
  </sheetData>
  <mergeCells count="20">
    <mergeCell ref="E13:G13"/>
    <mergeCell ref="B12:D12"/>
    <mergeCell ref="E12:G12"/>
    <mergeCell ref="B22:D22"/>
    <mergeCell ref="B14:D14"/>
    <mergeCell ref="E14:G14"/>
    <mergeCell ref="B17:G17"/>
    <mergeCell ref="D18:E18"/>
    <mergeCell ref="D19:E19"/>
    <mergeCell ref="B21:D21"/>
    <mergeCell ref="B1:G1"/>
    <mergeCell ref="B3:G3"/>
    <mergeCell ref="B8:G8"/>
    <mergeCell ref="B9:D9"/>
    <mergeCell ref="E9:G9"/>
    <mergeCell ref="B13:D13"/>
    <mergeCell ref="B10:D10"/>
    <mergeCell ref="E10:G10"/>
    <mergeCell ref="B11:D11"/>
    <mergeCell ref="E11:G11"/>
  </mergeCells>
  <phoneticPr fontId="7" type="noConversion"/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selection sqref="A1:IV65536"/>
    </sheetView>
  </sheetViews>
  <sheetFormatPr defaultColWidth="29.28515625" defaultRowHeight="18.75"/>
  <cols>
    <col min="1" max="1" width="1.85546875" style="3" customWidth="1"/>
    <col min="2" max="2" width="26.42578125" style="3" customWidth="1"/>
    <col min="3" max="3" width="26.5703125" style="3" customWidth="1"/>
    <col min="4" max="4" width="17.42578125" style="3" customWidth="1"/>
    <col min="5" max="5" width="23" style="3" customWidth="1"/>
    <col min="6" max="6" width="22.5703125" style="3" customWidth="1"/>
    <col min="7" max="7" width="25.28515625" style="3" customWidth="1"/>
    <col min="8" max="16384" width="29.28515625" style="3"/>
  </cols>
  <sheetData>
    <row r="1" spans="1:7">
      <c r="A1" s="2" t="s">
        <v>0</v>
      </c>
      <c r="B1" s="52" t="s">
        <v>17</v>
      </c>
      <c r="C1" s="52"/>
      <c r="D1" s="52"/>
      <c r="E1" s="52"/>
      <c r="F1" s="52"/>
      <c r="G1" s="52"/>
    </row>
    <row r="2" spans="1:7" ht="19.5" thickBot="1">
      <c r="A2" s="2"/>
      <c r="B2" s="4"/>
      <c r="C2" s="4"/>
      <c r="D2" s="4"/>
      <c r="E2" s="4"/>
      <c r="F2" s="4"/>
      <c r="G2" s="4"/>
    </row>
    <row r="3" spans="1:7" ht="19.5" thickBot="1">
      <c r="A3" s="5"/>
      <c r="B3" s="45" t="s">
        <v>35</v>
      </c>
      <c r="C3" s="46"/>
      <c r="D3" s="46"/>
      <c r="E3" s="46"/>
      <c r="F3" s="46"/>
      <c r="G3" s="47"/>
    </row>
    <row r="4" spans="1:7" s="12" customFormat="1" ht="75.75" thickBot="1">
      <c r="A4" s="6"/>
      <c r="B4" s="7" t="s">
        <v>1</v>
      </c>
      <c r="C4" s="7" t="s">
        <v>28</v>
      </c>
      <c r="D4" s="9" t="s">
        <v>2</v>
      </c>
      <c r="E4" s="9" t="s">
        <v>3</v>
      </c>
      <c r="F4" s="10" t="s">
        <v>4</v>
      </c>
      <c r="G4" s="11" t="s">
        <v>5</v>
      </c>
    </row>
    <row r="5" spans="1:7" s="12" customFormat="1" ht="19.5" thickBot="1">
      <c r="A5" s="6"/>
      <c r="B5" s="13">
        <v>45696.09</v>
      </c>
      <c r="C5" s="14">
        <v>92607.16</v>
      </c>
      <c r="D5" s="15">
        <v>265575.18</v>
      </c>
      <c r="E5" s="16">
        <v>249815.11</v>
      </c>
      <c r="F5" s="1">
        <v>2158.1</v>
      </c>
      <c r="G5" s="17">
        <f>C5+D5-E5</f>
        <v>108367.22999999998</v>
      </c>
    </row>
    <row r="6" spans="1:7">
      <c r="A6" s="2"/>
      <c r="B6" s="2"/>
      <c r="C6" s="2"/>
      <c r="D6" s="18"/>
      <c r="E6" s="19"/>
      <c r="F6" s="20"/>
      <c r="G6" s="18"/>
    </row>
    <row r="7" spans="1:7" ht="19.5" thickBot="1">
      <c r="A7" s="2"/>
      <c r="B7" s="2"/>
      <c r="C7" s="2"/>
      <c r="D7" s="2"/>
      <c r="E7" s="2"/>
      <c r="F7" s="2"/>
      <c r="G7" s="2"/>
    </row>
    <row r="8" spans="1:7" ht="19.5" thickBot="1">
      <c r="A8" s="2"/>
      <c r="B8" s="54" t="s">
        <v>36</v>
      </c>
      <c r="C8" s="53"/>
      <c r="D8" s="53"/>
      <c r="E8" s="53"/>
      <c r="F8" s="53"/>
      <c r="G8" s="55"/>
    </row>
    <row r="9" spans="1:7">
      <c r="A9" s="2"/>
      <c r="B9" s="77" t="s">
        <v>6</v>
      </c>
      <c r="C9" s="78"/>
      <c r="D9" s="79"/>
      <c r="E9" s="80" t="s">
        <v>7</v>
      </c>
      <c r="F9" s="81"/>
      <c r="G9" s="82"/>
    </row>
    <row r="10" spans="1:7">
      <c r="A10" s="2"/>
      <c r="B10" s="72" t="s">
        <v>51</v>
      </c>
      <c r="C10" s="67"/>
      <c r="D10" s="73"/>
      <c r="E10" s="74">
        <v>183750</v>
      </c>
      <c r="F10" s="75"/>
      <c r="G10" s="76"/>
    </row>
    <row r="11" spans="1:7">
      <c r="A11" s="2"/>
      <c r="B11" s="66" t="s">
        <v>50</v>
      </c>
      <c r="C11" s="67"/>
      <c r="D11" s="67"/>
      <c r="E11" s="75">
        <v>31044.49</v>
      </c>
      <c r="F11" s="75"/>
      <c r="G11" s="75"/>
    </row>
    <row r="12" spans="1:7">
      <c r="A12" s="2"/>
      <c r="B12" s="66"/>
      <c r="C12" s="67"/>
      <c r="D12" s="67"/>
      <c r="E12" s="68"/>
      <c r="F12" s="69"/>
      <c r="G12" s="70"/>
    </row>
    <row r="13" spans="1:7">
      <c r="A13" s="2"/>
      <c r="B13" s="62" t="s">
        <v>8</v>
      </c>
      <c r="C13" s="63"/>
      <c r="D13" s="64"/>
      <c r="E13" s="87">
        <f>E10+E11+E12</f>
        <v>214794.49</v>
      </c>
      <c r="F13" s="87"/>
      <c r="G13" s="87"/>
    </row>
    <row r="14" spans="1:7" ht="37.5" customHeight="1" thickBot="1">
      <c r="A14" s="2"/>
      <c r="B14" s="39" t="s">
        <v>37</v>
      </c>
      <c r="C14" s="40"/>
      <c r="D14" s="41"/>
      <c r="E14" s="42">
        <f>B5+E5+F5-E13</f>
        <v>82874.809999999939</v>
      </c>
      <c r="F14" s="43"/>
      <c r="G14" s="44"/>
    </row>
    <row r="15" spans="1:7">
      <c r="A15" s="2"/>
      <c r="B15" s="2"/>
      <c r="C15" s="2"/>
      <c r="D15" s="2"/>
      <c r="E15" s="2"/>
      <c r="F15" s="2"/>
      <c r="G15" s="2"/>
    </row>
    <row r="16" spans="1:7">
      <c r="A16" s="2"/>
      <c r="B16" s="2"/>
      <c r="C16" s="2"/>
      <c r="D16" s="2"/>
      <c r="E16" s="2"/>
      <c r="F16" s="2"/>
      <c r="G16" s="2"/>
    </row>
    <row r="17" spans="1:7" ht="19.5" hidden="1" thickBot="1">
      <c r="A17" s="2"/>
      <c r="B17" s="45" t="s">
        <v>9</v>
      </c>
      <c r="C17" s="46"/>
      <c r="D17" s="46"/>
      <c r="E17" s="46"/>
      <c r="F17" s="46"/>
      <c r="G17" s="47"/>
    </row>
    <row r="18" spans="1:7" ht="57" hidden="1" thickBot="1">
      <c r="A18" s="2"/>
      <c r="B18" s="21" t="s">
        <v>10</v>
      </c>
      <c r="C18" s="21"/>
      <c r="D18" s="83" t="s">
        <v>11</v>
      </c>
      <c r="E18" s="84"/>
      <c r="F18" s="22"/>
      <c r="G18" s="23" t="s">
        <v>12</v>
      </c>
    </row>
    <row r="19" spans="1:7" ht="19.5" hidden="1" thickBot="1">
      <c r="A19" s="2"/>
      <c r="B19" s="24">
        <v>2575.1</v>
      </c>
      <c r="C19" s="24"/>
      <c r="D19" s="85">
        <f>B19*6.81*12</f>
        <v>210437.17199999996</v>
      </c>
      <c r="E19" s="86"/>
      <c r="F19" s="25"/>
      <c r="G19" s="26"/>
    </row>
    <row r="20" spans="1:7" hidden="1">
      <c r="A20" s="2"/>
      <c r="B20" s="2" t="s">
        <v>0</v>
      </c>
      <c r="C20" s="2"/>
      <c r="D20" s="2"/>
      <c r="E20" s="2"/>
      <c r="F20" s="27"/>
      <c r="G20" s="2"/>
    </row>
    <row r="21" spans="1:7">
      <c r="A21" s="2"/>
      <c r="B21" s="38" t="s">
        <v>25</v>
      </c>
      <c r="C21" s="38"/>
      <c r="D21" s="38"/>
      <c r="E21" s="28"/>
      <c r="F21" s="2"/>
      <c r="G21" s="29"/>
    </row>
    <row r="22" spans="1:7">
      <c r="A22" s="2"/>
      <c r="B22" s="38" t="s">
        <v>26</v>
      </c>
      <c r="C22" s="38"/>
      <c r="D22" s="38"/>
      <c r="E22" s="2"/>
      <c r="F22" s="2"/>
      <c r="G22" s="2" t="s">
        <v>27</v>
      </c>
    </row>
    <row r="24" spans="1:7">
      <c r="E24" s="3" t="s">
        <v>0</v>
      </c>
    </row>
    <row r="27" spans="1:7">
      <c r="E27" s="3" t="s">
        <v>0</v>
      </c>
    </row>
    <row r="28" spans="1:7">
      <c r="G28" s="3" t="s">
        <v>0</v>
      </c>
    </row>
  </sheetData>
  <mergeCells count="20">
    <mergeCell ref="E13:G13"/>
    <mergeCell ref="B12:D12"/>
    <mergeCell ref="E12:G12"/>
    <mergeCell ref="B22:D22"/>
    <mergeCell ref="B14:D14"/>
    <mergeCell ref="E14:G14"/>
    <mergeCell ref="B17:G17"/>
    <mergeCell ref="D18:E18"/>
    <mergeCell ref="D19:E19"/>
    <mergeCell ref="B21:D21"/>
    <mergeCell ref="B1:G1"/>
    <mergeCell ref="B3:G3"/>
    <mergeCell ref="B8:G8"/>
    <mergeCell ref="B9:D9"/>
    <mergeCell ref="E9:G9"/>
    <mergeCell ref="B13:D13"/>
    <mergeCell ref="B10:D10"/>
    <mergeCell ref="E10:G10"/>
    <mergeCell ref="B11:D11"/>
    <mergeCell ref="E11:G11"/>
  </mergeCells>
  <phoneticPr fontId="7" type="noConversion"/>
  <pageMargins left="0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6"/>
  <sheetViews>
    <sheetView zoomScaleNormal="100" workbookViewId="0">
      <selection sqref="A1:IV65536"/>
    </sheetView>
  </sheetViews>
  <sheetFormatPr defaultColWidth="29.28515625" defaultRowHeight="18.75"/>
  <cols>
    <col min="1" max="1" width="2" style="3" customWidth="1"/>
    <col min="2" max="2" width="28.140625" style="3" customWidth="1"/>
    <col min="3" max="3" width="24.5703125" style="3" customWidth="1"/>
    <col min="4" max="4" width="19.7109375" style="3" customWidth="1"/>
    <col min="5" max="5" width="22.7109375" style="3" customWidth="1"/>
    <col min="6" max="6" width="21.42578125" style="3" customWidth="1"/>
    <col min="7" max="7" width="24.28515625" style="3" customWidth="1"/>
    <col min="8" max="16384" width="29.28515625" style="3"/>
  </cols>
  <sheetData>
    <row r="1" spans="1:7">
      <c r="A1" s="2" t="s">
        <v>0</v>
      </c>
      <c r="B1" s="52" t="s">
        <v>18</v>
      </c>
      <c r="C1" s="52"/>
      <c r="D1" s="52"/>
      <c r="E1" s="52"/>
      <c r="F1" s="52"/>
      <c r="G1" s="52"/>
    </row>
    <row r="2" spans="1:7" ht="19.5" thickBot="1">
      <c r="A2" s="2"/>
      <c r="B2" s="4"/>
      <c r="C2" s="4"/>
      <c r="D2" s="4"/>
      <c r="E2" s="4"/>
      <c r="F2" s="4"/>
      <c r="G2" s="4"/>
    </row>
    <row r="3" spans="1:7" ht="19.5" thickBot="1">
      <c r="A3" s="5"/>
      <c r="B3" s="45" t="s">
        <v>35</v>
      </c>
      <c r="C3" s="46"/>
      <c r="D3" s="46"/>
      <c r="E3" s="46"/>
      <c r="F3" s="46"/>
      <c r="G3" s="47"/>
    </row>
    <row r="4" spans="1:7" s="12" customFormat="1" ht="57" thickBot="1">
      <c r="A4" s="6"/>
      <c r="B4" s="7" t="s">
        <v>1</v>
      </c>
      <c r="C4" s="7" t="s">
        <v>28</v>
      </c>
      <c r="D4" s="9" t="s">
        <v>2</v>
      </c>
      <c r="E4" s="9" t="s">
        <v>3</v>
      </c>
      <c r="F4" s="10" t="s">
        <v>4</v>
      </c>
      <c r="G4" s="11" t="s">
        <v>5</v>
      </c>
    </row>
    <row r="5" spans="1:7" s="12" customFormat="1" ht="19.5" thickBot="1">
      <c r="A5" s="6"/>
      <c r="B5" s="13">
        <v>-10467.18</v>
      </c>
      <c r="C5" s="14">
        <v>67546.679999999993</v>
      </c>
      <c r="D5" s="15">
        <v>182076.54</v>
      </c>
      <c r="E5" s="16">
        <v>178251.72</v>
      </c>
      <c r="F5" s="1">
        <v>2018.1</v>
      </c>
      <c r="G5" s="17">
        <f>D5-E5+C5</f>
        <v>71371.5</v>
      </c>
    </row>
    <row r="6" spans="1:7">
      <c r="A6" s="2"/>
      <c r="B6" s="2"/>
      <c r="C6" s="2"/>
      <c r="D6" s="18"/>
      <c r="E6" s="19"/>
      <c r="F6" s="20"/>
      <c r="G6" s="18"/>
    </row>
    <row r="7" spans="1:7" ht="19.5" thickBot="1">
      <c r="A7" s="2"/>
      <c r="B7" s="2"/>
      <c r="C7" s="2"/>
      <c r="D7" s="2"/>
      <c r="E7" s="2"/>
      <c r="F7" s="2"/>
      <c r="G7" s="2"/>
    </row>
    <row r="8" spans="1:7" ht="19.5" thickBot="1">
      <c r="A8" s="2"/>
      <c r="B8" s="54" t="s">
        <v>36</v>
      </c>
      <c r="C8" s="53"/>
      <c r="D8" s="53"/>
      <c r="E8" s="53"/>
      <c r="F8" s="53"/>
      <c r="G8" s="55"/>
    </row>
    <row r="9" spans="1:7">
      <c r="A9" s="2"/>
      <c r="B9" s="77" t="s">
        <v>6</v>
      </c>
      <c r="C9" s="78"/>
      <c r="D9" s="79"/>
      <c r="E9" s="80" t="s">
        <v>7</v>
      </c>
      <c r="F9" s="81"/>
      <c r="G9" s="82"/>
    </row>
    <row r="10" spans="1:7" ht="37.5" customHeight="1">
      <c r="A10" s="2"/>
      <c r="B10" s="72" t="s">
        <v>52</v>
      </c>
      <c r="C10" s="67"/>
      <c r="D10" s="73"/>
      <c r="E10" s="74">
        <v>493235.45</v>
      </c>
      <c r="F10" s="75"/>
      <c r="G10" s="76"/>
    </row>
    <row r="11" spans="1:7">
      <c r="A11" s="2"/>
      <c r="B11" s="62" t="s">
        <v>8</v>
      </c>
      <c r="C11" s="63"/>
      <c r="D11" s="64"/>
      <c r="E11" s="87">
        <f>E10</f>
        <v>493235.45</v>
      </c>
      <c r="F11" s="87"/>
      <c r="G11" s="87"/>
    </row>
    <row r="12" spans="1:7" ht="44.25" customHeight="1" thickBot="1">
      <c r="A12" s="2"/>
      <c r="B12" s="39" t="s">
        <v>37</v>
      </c>
      <c r="C12" s="40"/>
      <c r="D12" s="41"/>
      <c r="E12" s="42">
        <f>B5+E5+F5-E11</f>
        <v>-323432.81</v>
      </c>
      <c r="F12" s="43"/>
      <c r="G12" s="44"/>
    </row>
    <row r="13" spans="1:7">
      <c r="A13" s="2"/>
      <c r="B13" s="2"/>
      <c r="C13" s="2"/>
      <c r="D13" s="2"/>
      <c r="E13" s="2"/>
      <c r="F13" s="2"/>
      <c r="G13" s="2"/>
    </row>
    <row r="14" spans="1:7">
      <c r="A14" s="2"/>
      <c r="B14" s="2"/>
      <c r="C14" s="2"/>
      <c r="D14" s="2"/>
      <c r="E14" s="2"/>
      <c r="F14" s="2"/>
      <c r="G14" s="2"/>
    </row>
    <row r="15" spans="1:7" ht="19.5" hidden="1" thickBot="1">
      <c r="A15" s="2"/>
      <c r="B15" s="45" t="s">
        <v>9</v>
      </c>
      <c r="C15" s="46"/>
      <c r="D15" s="46"/>
      <c r="E15" s="46"/>
      <c r="F15" s="46"/>
      <c r="G15" s="47"/>
    </row>
    <row r="16" spans="1:7" ht="57" hidden="1" thickBot="1">
      <c r="A16" s="2"/>
      <c r="B16" s="21" t="s">
        <v>10</v>
      </c>
      <c r="C16" s="21"/>
      <c r="D16" s="83" t="s">
        <v>11</v>
      </c>
      <c r="E16" s="84"/>
      <c r="F16" s="22"/>
      <c r="G16" s="23" t="s">
        <v>12</v>
      </c>
    </row>
    <row r="17" spans="1:7" ht="19.5" hidden="1" thickBot="1">
      <c r="A17" s="2"/>
      <c r="B17" s="24">
        <v>1766.2</v>
      </c>
      <c r="C17" s="24"/>
      <c r="D17" s="85">
        <f>B17*6.81*12</f>
        <v>144333.864</v>
      </c>
      <c r="E17" s="86"/>
      <c r="F17" s="25"/>
      <c r="G17" s="26"/>
    </row>
    <row r="18" spans="1:7" hidden="1">
      <c r="A18" s="2"/>
      <c r="B18" s="2" t="s">
        <v>0</v>
      </c>
      <c r="C18" s="2"/>
      <c r="D18" s="2"/>
      <c r="E18" s="2"/>
      <c r="F18" s="27"/>
      <c r="G18" s="2"/>
    </row>
    <row r="19" spans="1:7">
      <c r="A19" s="2"/>
      <c r="B19" s="38" t="s">
        <v>25</v>
      </c>
      <c r="C19" s="38"/>
      <c r="D19" s="38"/>
      <c r="E19" s="28"/>
      <c r="F19" s="2"/>
      <c r="G19" s="29"/>
    </row>
    <row r="20" spans="1:7">
      <c r="A20" s="2"/>
      <c r="B20" s="38" t="s">
        <v>26</v>
      </c>
      <c r="C20" s="38"/>
      <c r="D20" s="38"/>
      <c r="E20" s="2"/>
      <c r="F20" s="2"/>
      <c r="G20" s="2" t="s">
        <v>27</v>
      </c>
    </row>
    <row r="22" spans="1:7">
      <c r="E22" s="3" t="s">
        <v>0</v>
      </c>
    </row>
    <row r="25" spans="1:7">
      <c r="E25" s="3" t="s">
        <v>0</v>
      </c>
    </row>
    <row r="26" spans="1:7">
      <c r="G26" s="3" t="s">
        <v>0</v>
      </c>
    </row>
  </sheetData>
  <mergeCells count="16">
    <mergeCell ref="E11:G11"/>
    <mergeCell ref="B20:D20"/>
    <mergeCell ref="B12:D12"/>
    <mergeCell ref="E12:G12"/>
    <mergeCell ref="B15:G15"/>
    <mergeCell ref="D16:E16"/>
    <mergeCell ref="D17:E17"/>
    <mergeCell ref="B19:D19"/>
    <mergeCell ref="B11:D11"/>
    <mergeCell ref="B10:D10"/>
    <mergeCell ref="E10:G10"/>
    <mergeCell ref="B1:G1"/>
    <mergeCell ref="B3:G3"/>
    <mergeCell ref="B8:G8"/>
    <mergeCell ref="B9:D9"/>
    <mergeCell ref="E9:G9"/>
  </mergeCells>
  <phoneticPr fontId="7" type="noConversion"/>
  <pageMargins left="0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selection sqref="A1:IV65536"/>
    </sheetView>
  </sheetViews>
  <sheetFormatPr defaultColWidth="29.28515625" defaultRowHeight="18.75"/>
  <cols>
    <col min="1" max="1" width="1.85546875" style="3" customWidth="1"/>
    <col min="2" max="2" width="29.28515625" style="3"/>
    <col min="3" max="3" width="25.85546875" style="3" customWidth="1"/>
    <col min="4" max="4" width="21.5703125" style="3" customWidth="1"/>
    <col min="5" max="5" width="21.85546875" style="3" customWidth="1"/>
    <col min="6" max="6" width="21.5703125" style="3" customWidth="1"/>
    <col min="7" max="7" width="24.42578125" style="3" customWidth="1"/>
    <col min="8" max="16384" width="29.28515625" style="3"/>
  </cols>
  <sheetData>
    <row r="1" spans="1:7">
      <c r="A1" s="2" t="s">
        <v>0</v>
      </c>
      <c r="B1" s="52" t="s">
        <v>19</v>
      </c>
      <c r="C1" s="52"/>
      <c r="D1" s="52"/>
      <c r="E1" s="52"/>
      <c r="F1" s="52"/>
      <c r="G1" s="52"/>
    </row>
    <row r="2" spans="1:7" ht="19.5" thickBot="1">
      <c r="A2" s="2"/>
      <c r="B2" s="4"/>
      <c r="C2" s="4"/>
      <c r="D2" s="4"/>
      <c r="E2" s="4"/>
      <c r="F2" s="4"/>
      <c r="G2" s="4"/>
    </row>
    <row r="3" spans="1:7" ht="19.5" thickBot="1">
      <c r="A3" s="5"/>
      <c r="B3" s="45" t="s">
        <v>35</v>
      </c>
      <c r="C3" s="46"/>
      <c r="D3" s="46"/>
      <c r="E3" s="46"/>
      <c r="F3" s="46"/>
      <c r="G3" s="47"/>
    </row>
    <row r="4" spans="1:7" s="12" customFormat="1" ht="57" thickBot="1">
      <c r="A4" s="6"/>
      <c r="B4" s="7" t="s">
        <v>1</v>
      </c>
      <c r="C4" s="7" t="s">
        <v>28</v>
      </c>
      <c r="D4" s="9" t="s">
        <v>2</v>
      </c>
      <c r="E4" s="9" t="s">
        <v>3</v>
      </c>
      <c r="F4" s="10" t="s">
        <v>4</v>
      </c>
      <c r="G4" s="11" t="s">
        <v>5</v>
      </c>
    </row>
    <row r="5" spans="1:7" s="12" customFormat="1" ht="19.5" thickBot="1">
      <c r="A5" s="6"/>
      <c r="B5" s="13">
        <v>43431.35</v>
      </c>
      <c r="C5" s="14">
        <v>27507.43</v>
      </c>
      <c r="D5" s="15">
        <v>129290.04</v>
      </c>
      <c r="E5" s="16">
        <v>126271.83</v>
      </c>
      <c r="F5" s="1">
        <v>240</v>
      </c>
      <c r="G5" s="17">
        <f>D5-E5+C5</f>
        <v>30525.639999999992</v>
      </c>
    </row>
    <row r="6" spans="1:7">
      <c r="A6" s="2"/>
      <c r="B6" s="2"/>
      <c r="C6" s="2"/>
      <c r="D6" s="18"/>
      <c r="E6" s="19"/>
      <c r="F6" s="20"/>
      <c r="G6" s="18"/>
    </row>
    <row r="7" spans="1:7" ht="19.5" thickBot="1">
      <c r="A7" s="2"/>
      <c r="B7" s="2"/>
      <c r="C7" s="2"/>
      <c r="D7" s="2"/>
      <c r="E7" s="2"/>
      <c r="F7" s="2"/>
      <c r="G7" s="2"/>
    </row>
    <row r="8" spans="1:7" ht="19.5" thickBot="1">
      <c r="A8" s="2"/>
      <c r="B8" s="54" t="s">
        <v>36</v>
      </c>
      <c r="C8" s="53"/>
      <c r="D8" s="53"/>
      <c r="E8" s="53"/>
      <c r="F8" s="53"/>
      <c r="G8" s="55"/>
    </row>
    <row r="9" spans="1:7">
      <c r="A9" s="2"/>
      <c r="B9" s="77" t="s">
        <v>6</v>
      </c>
      <c r="C9" s="78"/>
      <c r="D9" s="79"/>
      <c r="E9" s="80" t="s">
        <v>7</v>
      </c>
      <c r="F9" s="81"/>
      <c r="G9" s="82"/>
    </row>
    <row r="10" spans="1:7">
      <c r="A10" s="2"/>
      <c r="B10" s="72"/>
      <c r="C10" s="67"/>
      <c r="D10" s="73"/>
      <c r="E10" s="74"/>
      <c r="F10" s="75"/>
      <c r="G10" s="76"/>
    </row>
    <row r="11" spans="1:7">
      <c r="A11" s="2"/>
      <c r="B11" s="75"/>
      <c r="C11" s="75"/>
      <c r="D11" s="75"/>
      <c r="E11" s="88"/>
      <c r="F11" s="89"/>
      <c r="G11" s="89"/>
    </row>
    <row r="12" spans="1:7">
      <c r="A12" s="2"/>
      <c r="B12" s="66"/>
      <c r="C12" s="67"/>
      <c r="D12" s="67"/>
      <c r="E12" s="68"/>
      <c r="F12" s="69"/>
      <c r="G12" s="70"/>
    </row>
    <row r="13" spans="1:7">
      <c r="A13" s="2"/>
      <c r="B13" s="62" t="s">
        <v>8</v>
      </c>
      <c r="C13" s="63"/>
      <c r="D13" s="64"/>
      <c r="E13" s="87">
        <f>E10+E11</f>
        <v>0</v>
      </c>
      <c r="F13" s="87"/>
      <c r="G13" s="87"/>
    </row>
    <row r="14" spans="1:7" ht="40.5" customHeight="1" thickBot="1">
      <c r="A14" s="2"/>
      <c r="B14" s="39" t="s">
        <v>37</v>
      </c>
      <c r="C14" s="40"/>
      <c r="D14" s="41"/>
      <c r="E14" s="42">
        <f>B5+E5+F5-E13</f>
        <v>169943.18</v>
      </c>
      <c r="F14" s="43"/>
      <c r="G14" s="44"/>
    </row>
    <row r="15" spans="1:7">
      <c r="A15" s="2"/>
      <c r="B15" s="2"/>
      <c r="C15" s="2"/>
      <c r="D15" s="2"/>
      <c r="E15" s="2"/>
      <c r="F15" s="2"/>
      <c r="G15" s="2"/>
    </row>
    <row r="16" spans="1:7">
      <c r="A16" s="2"/>
      <c r="B16" s="2"/>
      <c r="C16" s="2"/>
      <c r="D16" s="2"/>
      <c r="E16" s="2"/>
      <c r="F16" s="2"/>
      <c r="G16" s="2"/>
    </row>
    <row r="17" spans="1:7" ht="19.5" hidden="1" thickBot="1">
      <c r="A17" s="2"/>
      <c r="B17" s="45" t="s">
        <v>9</v>
      </c>
      <c r="C17" s="46"/>
      <c r="D17" s="46"/>
      <c r="E17" s="46"/>
      <c r="F17" s="46"/>
      <c r="G17" s="47"/>
    </row>
    <row r="18" spans="1:7" ht="57" hidden="1" thickBot="1">
      <c r="A18" s="2"/>
      <c r="B18" s="21" t="s">
        <v>10</v>
      </c>
      <c r="C18" s="21"/>
      <c r="D18" s="83" t="s">
        <v>11</v>
      </c>
      <c r="E18" s="84"/>
      <c r="F18" s="22"/>
      <c r="G18" s="23" t="s">
        <v>12</v>
      </c>
    </row>
    <row r="19" spans="1:7" ht="19.5" hidden="1" thickBot="1">
      <c r="A19" s="2"/>
      <c r="B19" s="24">
        <v>1254.5</v>
      </c>
      <c r="C19" s="24"/>
      <c r="D19" s="85">
        <f>B19*6.81*12</f>
        <v>102517.73999999999</v>
      </c>
      <c r="E19" s="86"/>
      <c r="F19" s="25"/>
      <c r="G19" s="26"/>
    </row>
    <row r="20" spans="1:7" hidden="1">
      <c r="A20" s="2"/>
      <c r="B20" s="2" t="s">
        <v>0</v>
      </c>
      <c r="C20" s="2"/>
      <c r="D20" s="2"/>
      <c r="E20" s="2"/>
      <c r="F20" s="27"/>
      <c r="G20" s="2"/>
    </row>
    <row r="21" spans="1:7">
      <c r="A21" s="2"/>
      <c r="B21" s="38" t="s">
        <v>25</v>
      </c>
      <c r="C21" s="38"/>
      <c r="D21" s="38"/>
      <c r="E21" s="28"/>
      <c r="F21" s="2"/>
      <c r="G21" s="29"/>
    </row>
    <row r="22" spans="1:7">
      <c r="A22" s="2"/>
      <c r="B22" s="38" t="s">
        <v>26</v>
      </c>
      <c r="C22" s="38"/>
      <c r="D22" s="38"/>
      <c r="E22" s="2"/>
      <c r="F22" s="2"/>
      <c r="G22" s="2" t="s">
        <v>27</v>
      </c>
    </row>
    <row r="24" spans="1:7">
      <c r="E24" s="3" t="s">
        <v>0</v>
      </c>
    </row>
    <row r="26" spans="1:7">
      <c r="D26" s="3" t="s">
        <v>0</v>
      </c>
    </row>
    <row r="27" spans="1:7">
      <c r="E27" s="3" t="s">
        <v>0</v>
      </c>
    </row>
    <row r="28" spans="1:7">
      <c r="G28" s="3" t="s">
        <v>0</v>
      </c>
    </row>
  </sheetData>
  <mergeCells count="20">
    <mergeCell ref="E11:G11"/>
    <mergeCell ref="B12:D12"/>
    <mergeCell ref="E12:G12"/>
    <mergeCell ref="B22:D22"/>
    <mergeCell ref="B14:D14"/>
    <mergeCell ref="E14:G14"/>
    <mergeCell ref="B17:G17"/>
    <mergeCell ref="D18:E18"/>
    <mergeCell ref="D19:E19"/>
    <mergeCell ref="B21:D21"/>
    <mergeCell ref="B1:G1"/>
    <mergeCell ref="B3:G3"/>
    <mergeCell ref="B8:G8"/>
    <mergeCell ref="B9:D9"/>
    <mergeCell ref="E9:G9"/>
    <mergeCell ref="B13:D13"/>
    <mergeCell ref="E13:G13"/>
    <mergeCell ref="B10:D10"/>
    <mergeCell ref="E10:G10"/>
    <mergeCell ref="B11:D11"/>
  </mergeCells>
  <phoneticPr fontId="7" type="noConversion"/>
  <pageMargins left="0" right="0" top="0" bottom="0" header="0.31496062992125984" footer="0.31496062992125984"/>
  <pageSetup paperSize="9"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selection sqref="A1:IV65536"/>
    </sheetView>
  </sheetViews>
  <sheetFormatPr defaultColWidth="29.28515625" defaultRowHeight="18.75"/>
  <cols>
    <col min="1" max="1" width="2.28515625" style="3" customWidth="1"/>
    <col min="2" max="2" width="29.28515625" style="3"/>
    <col min="3" max="3" width="25.7109375" style="3" customWidth="1"/>
    <col min="4" max="4" width="17.7109375" style="3" customWidth="1"/>
    <col min="5" max="6" width="22" style="3" customWidth="1"/>
    <col min="7" max="7" width="24.42578125" style="3" customWidth="1"/>
    <col min="8" max="16384" width="29.28515625" style="3"/>
  </cols>
  <sheetData>
    <row r="1" spans="1:7">
      <c r="A1" s="2" t="s">
        <v>0</v>
      </c>
      <c r="B1" s="52" t="s">
        <v>20</v>
      </c>
      <c r="C1" s="52"/>
      <c r="D1" s="52"/>
      <c r="E1" s="52"/>
      <c r="F1" s="52"/>
      <c r="G1" s="52"/>
    </row>
    <row r="2" spans="1:7" ht="19.5" thickBot="1">
      <c r="A2" s="2"/>
      <c r="B2" s="4"/>
      <c r="C2" s="4"/>
      <c r="D2" s="4"/>
      <c r="E2" s="4"/>
      <c r="F2" s="4"/>
      <c r="G2" s="4"/>
    </row>
    <row r="3" spans="1:7" ht="19.5" thickBot="1">
      <c r="A3" s="5"/>
      <c r="B3" s="45" t="s">
        <v>35</v>
      </c>
      <c r="C3" s="46"/>
      <c r="D3" s="46"/>
      <c r="E3" s="46"/>
      <c r="F3" s="46"/>
      <c r="G3" s="47"/>
    </row>
    <row r="4" spans="1:7" s="12" customFormat="1" ht="57" thickBot="1">
      <c r="A4" s="6"/>
      <c r="B4" s="7" t="s">
        <v>1</v>
      </c>
      <c r="C4" s="7" t="s">
        <v>28</v>
      </c>
      <c r="D4" s="10" t="s">
        <v>2</v>
      </c>
      <c r="E4" s="10" t="s">
        <v>3</v>
      </c>
      <c r="F4" s="10" t="s">
        <v>4</v>
      </c>
      <c r="G4" s="23" t="s">
        <v>5</v>
      </c>
    </row>
    <row r="5" spans="1:7" s="12" customFormat="1" ht="19.5" thickBot="1">
      <c r="A5" s="6"/>
      <c r="B5" s="13">
        <v>163834.89000000001</v>
      </c>
      <c r="C5" s="14">
        <v>34400.53</v>
      </c>
      <c r="D5" s="15">
        <v>193121.52</v>
      </c>
      <c r="E5" s="16">
        <v>196905.09</v>
      </c>
      <c r="F5" s="1">
        <v>1738.1</v>
      </c>
      <c r="G5" s="30">
        <f>D5-E5+C5</f>
        <v>30616.959999999992</v>
      </c>
    </row>
    <row r="6" spans="1:7">
      <c r="A6" s="2"/>
      <c r="B6" s="2"/>
      <c r="C6" s="2"/>
      <c r="D6" s="18"/>
      <c r="E6" s="31"/>
      <c r="F6" s="20"/>
      <c r="G6" s="18"/>
    </row>
    <row r="7" spans="1:7" ht="19.5" thickBot="1">
      <c r="A7" s="2"/>
      <c r="B7" s="2"/>
      <c r="C7" s="2"/>
      <c r="D7" s="2"/>
      <c r="E7" s="2"/>
      <c r="F7" s="2"/>
      <c r="G7" s="2"/>
    </row>
    <row r="8" spans="1:7" ht="19.5" thickBot="1">
      <c r="A8" s="2"/>
      <c r="B8" s="54" t="s">
        <v>36</v>
      </c>
      <c r="C8" s="53"/>
      <c r="D8" s="53"/>
      <c r="E8" s="53"/>
      <c r="F8" s="53"/>
      <c r="G8" s="55"/>
    </row>
    <row r="9" spans="1:7">
      <c r="A9" s="2"/>
      <c r="B9" s="56" t="s">
        <v>6</v>
      </c>
      <c r="C9" s="57"/>
      <c r="D9" s="58"/>
      <c r="E9" s="59" t="s">
        <v>7</v>
      </c>
      <c r="F9" s="60"/>
      <c r="G9" s="61"/>
    </row>
    <row r="10" spans="1:7">
      <c r="A10" s="2"/>
      <c r="B10" s="72" t="s">
        <v>54</v>
      </c>
      <c r="C10" s="67"/>
      <c r="D10" s="73"/>
      <c r="E10" s="74">
        <v>78478.080000000002</v>
      </c>
      <c r="F10" s="75"/>
      <c r="G10" s="76"/>
    </row>
    <row r="11" spans="1:7">
      <c r="A11" s="2"/>
      <c r="B11" s="66" t="s">
        <v>53</v>
      </c>
      <c r="C11" s="67"/>
      <c r="D11" s="67"/>
      <c r="E11" s="75">
        <v>324240</v>
      </c>
      <c r="F11" s="75"/>
      <c r="G11" s="75"/>
    </row>
    <row r="12" spans="1:7">
      <c r="A12" s="2"/>
      <c r="B12" s="66"/>
      <c r="C12" s="67"/>
      <c r="D12" s="67"/>
      <c r="E12" s="68"/>
      <c r="F12" s="69"/>
      <c r="G12" s="70"/>
    </row>
    <row r="13" spans="1:7">
      <c r="A13" s="2"/>
      <c r="B13" s="62" t="s">
        <v>8</v>
      </c>
      <c r="C13" s="63"/>
      <c r="D13" s="64"/>
      <c r="E13" s="87">
        <f>E10+E11+E12</f>
        <v>402718.08</v>
      </c>
      <c r="F13" s="87"/>
      <c r="G13" s="87"/>
    </row>
    <row r="14" spans="1:7" ht="45" customHeight="1" thickBot="1">
      <c r="A14" s="2"/>
      <c r="B14" s="39" t="s">
        <v>37</v>
      </c>
      <c r="C14" s="40"/>
      <c r="D14" s="41"/>
      <c r="E14" s="42">
        <f>B5+E5+F5-E13</f>
        <v>-40240.000000000058</v>
      </c>
      <c r="F14" s="43"/>
      <c r="G14" s="44"/>
    </row>
    <row r="15" spans="1:7">
      <c r="A15" s="2"/>
      <c r="B15" s="2"/>
      <c r="C15" s="2"/>
      <c r="D15" s="2"/>
      <c r="E15" s="2"/>
      <c r="F15" s="18"/>
      <c r="G15" s="2"/>
    </row>
    <row r="16" spans="1:7">
      <c r="A16" s="2"/>
      <c r="B16" s="2"/>
      <c r="C16" s="2"/>
      <c r="D16" s="2"/>
      <c r="E16" s="2"/>
      <c r="F16" s="2"/>
      <c r="G16" s="2"/>
    </row>
    <row r="17" spans="1:7" ht="19.5" hidden="1" thickBot="1">
      <c r="A17" s="2"/>
      <c r="B17" s="45" t="s">
        <v>9</v>
      </c>
      <c r="C17" s="46"/>
      <c r="D17" s="46"/>
      <c r="E17" s="46"/>
      <c r="F17" s="46"/>
      <c r="G17" s="47"/>
    </row>
    <row r="18" spans="1:7" ht="57" hidden="1" thickBot="1">
      <c r="A18" s="2"/>
      <c r="B18" s="21" t="s">
        <v>10</v>
      </c>
      <c r="C18" s="21"/>
      <c r="D18" s="83" t="s">
        <v>11</v>
      </c>
      <c r="E18" s="84"/>
      <c r="F18" s="22"/>
      <c r="G18" s="23" t="s">
        <v>12</v>
      </c>
    </row>
    <row r="19" spans="1:7" ht="19.5" hidden="1" thickBot="1">
      <c r="A19" s="2"/>
      <c r="B19" s="24">
        <v>1871.7</v>
      </c>
      <c r="C19" s="24"/>
      <c r="D19" s="85">
        <f>B19*6.81*12</f>
        <v>152955.32399999999</v>
      </c>
      <c r="E19" s="86"/>
      <c r="F19" s="25"/>
      <c r="G19" s="26"/>
    </row>
    <row r="20" spans="1:7" hidden="1">
      <c r="A20" s="2"/>
      <c r="B20" s="2" t="s">
        <v>0</v>
      </c>
      <c r="C20" s="2"/>
      <c r="D20" s="2"/>
      <c r="E20" s="2"/>
      <c r="F20" s="27"/>
      <c r="G20" s="2"/>
    </row>
    <row r="21" spans="1:7">
      <c r="A21" s="2"/>
      <c r="B21" s="38" t="s">
        <v>25</v>
      </c>
      <c r="C21" s="38"/>
      <c r="D21" s="38"/>
      <c r="E21" s="28"/>
      <c r="F21" s="2"/>
      <c r="G21" s="29"/>
    </row>
    <row r="22" spans="1:7">
      <c r="A22" s="2"/>
      <c r="B22" s="38" t="s">
        <v>26</v>
      </c>
      <c r="C22" s="38"/>
      <c r="D22" s="38"/>
      <c r="E22" s="2"/>
      <c r="F22" s="2"/>
      <c r="G22" s="2" t="s">
        <v>27</v>
      </c>
    </row>
    <row r="24" spans="1:7">
      <c r="E24" s="3" t="s">
        <v>0</v>
      </c>
    </row>
    <row r="27" spans="1:7">
      <c r="E27" s="3" t="s">
        <v>0</v>
      </c>
    </row>
    <row r="28" spans="1:7">
      <c r="G28" s="3" t="s">
        <v>0</v>
      </c>
    </row>
  </sheetData>
  <mergeCells count="20">
    <mergeCell ref="E13:G13"/>
    <mergeCell ref="B12:D12"/>
    <mergeCell ref="E12:G12"/>
    <mergeCell ref="B22:D22"/>
    <mergeCell ref="B14:D14"/>
    <mergeCell ref="E14:G14"/>
    <mergeCell ref="B17:G17"/>
    <mergeCell ref="D18:E18"/>
    <mergeCell ref="D19:E19"/>
    <mergeCell ref="B21:D21"/>
    <mergeCell ref="B1:G1"/>
    <mergeCell ref="B3:G3"/>
    <mergeCell ref="B8:G8"/>
    <mergeCell ref="B9:D9"/>
    <mergeCell ref="E9:G9"/>
    <mergeCell ref="B13:D13"/>
    <mergeCell ref="B10:D10"/>
    <mergeCell ref="E10:G10"/>
    <mergeCell ref="B11:D11"/>
    <mergeCell ref="E11:G11"/>
  </mergeCells>
  <phoneticPr fontId="7" type="noConversion"/>
  <pageMargins left="0" right="0" top="0" bottom="0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selection sqref="A1:IV65536"/>
    </sheetView>
  </sheetViews>
  <sheetFormatPr defaultColWidth="29.28515625" defaultRowHeight="18.75"/>
  <cols>
    <col min="1" max="1" width="1.7109375" style="3" customWidth="1"/>
    <col min="2" max="2" width="29.28515625" style="3"/>
    <col min="3" max="3" width="24.5703125" style="3" customWidth="1"/>
    <col min="4" max="4" width="16.85546875" style="3" customWidth="1"/>
    <col min="5" max="5" width="23.140625" style="3" customWidth="1"/>
    <col min="6" max="6" width="23.42578125" style="3" customWidth="1"/>
    <col min="7" max="7" width="23.7109375" style="3" customWidth="1"/>
    <col min="8" max="16384" width="29.28515625" style="3"/>
  </cols>
  <sheetData>
    <row r="1" spans="1:7">
      <c r="A1" s="2" t="s">
        <v>0</v>
      </c>
      <c r="B1" s="52" t="s">
        <v>21</v>
      </c>
      <c r="C1" s="52"/>
      <c r="D1" s="52"/>
      <c r="E1" s="52"/>
      <c r="F1" s="52"/>
      <c r="G1" s="52"/>
    </row>
    <row r="2" spans="1:7" ht="19.5" thickBot="1">
      <c r="A2" s="2"/>
      <c r="B2" s="4"/>
      <c r="C2" s="4"/>
      <c r="D2" s="4"/>
      <c r="E2" s="4"/>
      <c r="F2" s="4"/>
      <c r="G2" s="4"/>
    </row>
    <row r="3" spans="1:7" ht="19.5" thickBot="1">
      <c r="A3" s="5"/>
      <c r="B3" s="45" t="s">
        <v>35</v>
      </c>
      <c r="C3" s="46"/>
      <c r="D3" s="46"/>
      <c r="E3" s="46"/>
      <c r="F3" s="46"/>
      <c r="G3" s="47"/>
    </row>
    <row r="4" spans="1:7" s="12" customFormat="1" ht="57" thickBot="1">
      <c r="A4" s="6"/>
      <c r="B4" s="7" t="s">
        <v>1</v>
      </c>
      <c r="C4" s="7" t="s">
        <v>28</v>
      </c>
      <c r="D4" s="10" t="s">
        <v>2</v>
      </c>
      <c r="E4" s="10" t="s">
        <v>3</v>
      </c>
      <c r="F4" s="10" t="s">
        <v>4</v>
      </c>
      <c r="G4" s="23" t="s">
        <v>5</v>
      </c>
    </row>
    <row r="5" spans="1:7" s="12" customFormat="1" ht="19.5" thickBot="1">
      <c r="A5" s="6"/>
      <c r="B5" s="13">
        <v>-111376.84</v>
      </c>
      <c r="C5" s="14">
        <v>55596.04</v>
      </c>
      <c r="D5" s="15">
        <v>98919.96</v>
      </c>
      <c r="E5" s="16">
        <v>99615.67</v>
      </c>
      <c r="F5" s="1">
        <v>0</v>
      </c>
      <c r="G5" s="30">
        <f>D5-E5+C5</f>
        <v>54900.330000000009</v>
      </c>
    </row>
    <row r="6" spans="1:7">
      <c r="A6" s="2"/>
      <c r="B6" s="2"/>
      <c r="C6" s="2"/>
      <c r="D6" s="18"/>
      <c r="E6" s="31"/>
      <c r="F6" s="20"/>
      <c r="G6" s="18"/>
    </row>
    <row r="7" spans="1:7" ht="19.5" thickBot="1">
      <c r="A7" s="2"/>
      <c r="B7" s="2"/>
      <c r="C7" s="2"/>
      <c r="D7" s="2"/>
      <c r="E7" s="2"/>
      <c r="F7" s="2"/>
      <c r="G7" s="2"/>
    </row>
    <row r="8" spans="1:7" ht="19.5" thickBot="1">
      <c r="A8" s="2"/>
      <c r="B8" s="54" t="s">
        <v>36</v>
      </c>
      <c r="C8" s="53"/>
      <c r="D8" s="53"/>
      <c r="E8" s="53"/>
      <c r="F8" s="53"/>
      <c r="G8" s="55"/>
    </row>
    <row r="9" spans="1:7">
      <c r="A9" s="2"/>
      <c r="B9" s="56" t="s">
        <v>6</v>
      </c>
      <c r="C9" s="57"/>
      <c r="D9" s="58"/>
      <c r="E9" s="59" t="s">
        <v>7</v>
      </c>
      <c r="F9" s="60"/>
      <c r="G9" s="61"/>
    </row>
    <row r="10" spans="1:7">
      <c r="A10" s="2"/>
      <c r="B10" s="72"/>
      <c r="C10" s="67"/>
      <c r="D10" s="73"/>
      <c r="E10" s="74"/>
      <c r="F10" s="75"/>
      <c r="G10" s="76"/>
    </row>
    <row r="11" spans="1:7">
      <c r="A11" s="2"/>
      <c r="B11" s="66"/>
      <c r="C11" s="67"/>
      <c r="D11" s="67"/>
      <c r="E11" s="75"/>
      <c r="F11" s="75"/>
      <c r="G11" s="75"/>
    </row>
    <row r="12" spans="1:7">
      <c r="A12" s="2"/>
      <c r="B12" s="66"/>
      <c r="C12" s="67"/>
      <c r="D12" s="67"/>
      <c r="E12" s="68"/>
      <c r="F12" s="69"/>
      <c r="G12" s="70"/>
    </row>
    <row r="13" spans="1:7">
      <c r="A13" s="2"/>
      <c r="B13" s="62" t="s">
        <v>8</v>
      </c>
      <c r="C13" s="63"/>
      <c r="D13" s="64"/>
      <c r="E13" s="65">
        <f>E10+E11+E12</f>
        <v>0</v>
      </c>
      <c r="F13" s="65"/>
      <c r="G13" s="65"/>
    </row>
    <row r="14" spans="1:7" ht="40.5" customHeight="1" thickBot="1">
      <c r="A14" s="2"/>
      <c r="B14" s="39" t="s">
        <v>37</v>
      </c>
      <c r="C14" s="40"/>
      <c r="D14" s="41"/>
      <c r="E14" s="42">
        <f>B5+E5+F5-E13</f>
        <v>-11761.169999999998</v>
      </c>
      <c r="F14" s="43"/>
      <c r="G14" s="44"/>
    </row>
    <row r="15" spans="1:7">
      <c r="A15" s="2"/>
      <c r="B15" s="2"/>
      <c r="C15" s="2"/>
      <c r="D15" s="2"/>
      <c r="E15" s="2"/>
      <c r="F15" s="2"/>
      <c r="G15" s="2"/>
    </row>
    <row r="16" spans="1:7">
      <c r="A16" s="2"/>
      <c r="B16" s="2"/>
      <c r="C16" s="2"/>
      <c r="D16" s="2"/>
      <c r="E16" s="2"/>
      <c r="F16" s="2"/>
      <c r="G16" s="2"/>
    </row>
    <row r="17" spans="1:7" ht="19.5" hidden="1" thickBot="1">
      <c r="A17" s="2"/>
      <c r="B17" s="45" t="s">
        <v>9</v>
      </c>
      <c r="C17" s="46"/>
      <c r="D17" s="46"/>
      <c r="E17" s="46"/>
      <c r="F17" s="46"/>
      <c r="G17" s="47"/>
    </row>
    <row r="18" spans="1:7" ht="57" hidden="1" thickBot="1">
      <c r="A18" s="2"/>
      <c r="B18" s="7" t="s">
        <v>10</v>
      </c>
      <c r="C18" s="7"/>
      <c r="D18" s="48" t="s">
        <v>11</v>
      </c>
      <c r="E18" s="49"/>
      <c r="F18" s="32"/>
      <c r="G18" s="23" t="s">
        <v>12</v>
      </c>
    </row>
    <row r="19" spans="1:7" ht="19.5" hidden="1" thickBot="1">
      <c r="A19" s="2"/>
      <c r="B19" s="33">
        <v>976.1</v>
      </c>
      <c r="C19" s="33"/>
      <c r="D19" s="50">
        <f>B19*6.81*12</f>
        <v>79766.891999999993</v>
      </c>
      <c r="E19" s="51"/>
      <c r="F19" s="16"/>
      <c r="G19" s="26"/>
    </row>
    <row r="20" spans="1:7" hidden="1">
      <c r="A20" s="2"/>
      <c r="B20" s="2" t="s">
        <v>0</v>
      </c>
      <c r="C20" s="2"/>
      <c r="D20" s="2"/>
      <c r="E20" s="2"/>
      <c r="F20" s="34"/>
      <c r="G20" s="2"/>
    </row>
    <row r="21" spans="1:7">
      <c r="A21" s="2"/>
      <c r="B21" s="38" t="s">
        <v>25</v>
      </c>
      <c r="C21" s="38"/>
      <c r="D21" s="38"/>
      <c r="E21" s="28"/>
      <c r="F21" s="2"/>
      <c r="G21" s="29"/>
    </row>
    <row r="22" spans="1:7">
      <c r="A22" s="2"/>
      <c r="B22" s="38" t="s">
        <v>26</v>
      </c>
      <c r="C22" s="38"/>
      <c r="D22" s="38"/>
      <c r="E22" s="2"/>
      <c r="F22" s="2"/>
      <c r="G22" s="2" t="s">
        <v>27</v>
      </c>
    </row>
    <row r="24" spans="1:7">
      <c r="E24" s="3" t="s">
        <v>0</v>
      </c>
    </row>
    <row r="27" spans="1:7">
      <c r="E27" s="3" t="s">
        <v>0</v>
      </c>
    </row>
    <row r="28" spans="1:7">
      <c r="G28" s="3" t="s">
        <v>0</v>
      </c>
    </row>
  </sheetData>
  <mergeCells count="20">
    <mergeCell ref="E13:G13"/>
    <mergeCell ref="B12:D12"/>
    <mergeCell ref="E12:G12"/>
    <mergeCell ref="B22:D22"/>
    <mergeCell ref="B14:D14"/>
    <mergeCell ref="E14:G14"/>
    <mergeCell ref="B17:G17"/>
    <mergeCell ref="D18:E18"/>
    <mergeCell ref="D19:E19"/>
    <mergeCell ref="B21:D21"/>
    <mergeCell ref="B1:G1"/>
    <mergeCell ref="B3:G3"/>
    <mergeCell ref="B8:G8"/>
    <mergeCell ref="B9:D9"/>
    <mergeCell ref="E9:G9"/>
    <mergeCell ref="B13:D13"/>
    <mergeCell ref="B10:D10"/>
    <mergeCell ref="E10:G10"/>
    <mergeCell ref="B11:D11"/>
    <mergeCell ref="E11:G11"/>
  </mergeCells>
  <phoneticPr fontId="7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6</vt:i4>
      </vt:variant>
    </vt:vector>
  </HeadingPairs>
  <TitlesOfParts>
    <vt:vector size="22" baseType="lpstr">
      <vt:lpstr>Влад 21</vt:lpstr>
      <vt:lpstr>Влад 31</vt:lpstr>
      <vt:lpstr>КМарк 37</vt:lpstr>
      <vt:lpstr>Аксак 17</vt:lpstr>
      <vt:lpstr>Агиб 9</vt:lpstr>
      <vt:lpstr>Агиб 11</vt:lpstr>
      <vt:lpstr>Агиб 42А</vt:lpstr>
      <vt:lpstr>Маяков 20</vt:lpstr>
      <vt:lpstr>Самарс 192</vt:lpstr>
      <vt:lpstr>Самар 199</vt:lpstr>
      <vt:lpstr>Самар 201А</vt:lpstr>
      <vt:lpstr>Самар 270</vt:lpstr>
      <vt:lpstr>Красноар 143</vt:lpstr>
      <vt:lpstr>Колх.пер. 3</vt:lpstr>
      <vt:lpstr>Черноре 27А</vt:lpstr>
      <vt:lpstr>Спортивная 14</vt:lpstr>
      <vt:lpstr>'Агиб 9'!Область_печати</vt:lpstr>
      <vt:lpstr>'Влад 31'!Область_печати</vt:lpstr>
      <vt:lpstr>'КМарк 37'!Область_печати</vt:lpstr>
      <vt:lpstr>'Колх.пер. 3'!Область_печати</vt:lpstr>
      <vt:lpstr>'Красноар 143'!Область_печати</vt:lpstr>
      <vt:lpstr>'Черноре 27А'!Область_печати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wvikulya1968@mail.ru</dc:creator>
  <cp:lastModifiedBy>Malova_NV</cp:lastModifiedBy>
  <cp:lastPrinted>2025-03-24T10:20:44Z</cp:lastPrinted>
  <dcterms:created xsi:type="dcterms:W3CDTF">2020-12-10T06:28:28Z</dcterms:created>
  <dcterms:modified xsi:type="dcterms:W3CDTF">2026-02-10T12:56:27Z</dcterms:modified>
</cp:coreProperties>
</file>